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2330" firstSheet="2" activeTab="4"/>
  </bookViews>
  <sheets>
    <sheet name="ACTA DE APERTURA" sheetId="1" r:id="rId1"/>
    <sheet name="VERIFICACIÓN JURÍDICA" sheetId="2" r:id="rId2"/>
    <sheet name="VERIFICACION FINANCIERA" sheetId="3" r:id="rId3"/>
    <sheet name="VERIFICACIÓN TECNICA" sheetId="4" r:id="rId4"/>
    <sheet name="VERIFICACIÓN MUESTRAS P1" sheetId="7" r:id="rId5"/>
    <sheet name="VERIFICACIÓN MUESTRAS P2" sheetId="8" r:id="rId6"/>
    <sheet name="VERIFICACIÓN MUESTRAS P3" sheetId="9" r:id="rId7"/>
    <sheet name="CORREC. ARITM. GENERAL" sheetId="5" state="hidden" r:id="rId8"/>
    <sheet name="HABILITANTES" sheetId="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localSheetId="3">#REF!</definedName>
    <definedName name="_">#REF!</definedName>
    <definedName name="___PP1" localSheetId="3">#REF!</definedName>
    <definedName name="___PP1">#REF!</definedName>
    <definedName name="___PP10" localSheetId="3">#REF!</definedName>
    <definedName name="___PP10">#REF!</definedName>
    <definedName name="___PP11" localSheetId="3">#REF!</definedName>
    <definedName name="___PP11">#REF!</definedName>
    <definedName name="___PP12" localSheetId="3">#REF!</definedName>
    <definedName name="___PP12">#REF!</definedName>
    <definedName name="___PP13" localSheetId="3">#REF!</definedName>
    <definedName name="___PP13">#REF!</definedName>
    <definedName name="___PP14" localSheetId="3">#REF!</definedName>
    <definedName name="___PP14">#REF!</definedName>
    <definedName name="___PP2" localSheetId="3">#REF!</definedName>
    <definedName name="___PP2">#REF!</definedName>
    <definedName name="___PP3" localSheetId="3">#REF!</definedName>
    <definedName name="___PP3">#REF!</definedName>
    <definedName name="___PP4" localSheetId="3">#REF!</definedName>
    <definedName name="___PP4">#REF!</definedName>
    <definedName name="___PP5" localSheetId="3">#REF!</definedName>
    <definedName name="___PP5">#REF!</definedName>
    <definedName name="___PP6" localSheetId="3">#REF!</definedName>
    <definedName name="___PP6">#REF!</definedName>
    <definedName name="___PP7" localSheetId="3">#REF!</definedName>
    <definedName name="___PP7">#REF!</definedName>
    <definedName name="___PP8" localSheetId="3">#REF!</definedName>
    <definedName name="___PP8">#REF!</definedName>
    <definedName name="___PP9" localSheetId="3">#REF!</definedName>
    <definedName name="___PP9">#REF!</definedName>
    <definedName name="__PP1" localSheetId="3">#REF!</definedName>
    <definedName name="__PP1">#REF!</definedName>
    <definedName name="__PP10" localSheetId="3">#REF!</definedName>
    <definedName name="__PP10">#REF!</definedName>
    <definedName name="__PP11" localSheetId="3">#REF!</definedName>
    <definedName name="__PP11">#REF!</definedName>
    <definedName name="__PP12" localSheetId="3">#REF!</definedName>
    <definedName name="__PP12">#REF!</definedName>
    <definedName name="__PP13" localSheetId="3">#REF!</definedName>
    <definedName name="__PP13">#REF!</definedName>
    <definedName name="__PP14" localSheetId="3">#REF!</definedName>
    <definedName name="__PP14">#REF!</definedName>
    <definedName name="__PP2" localSheetId="3">#REF!</definedName>
    <definedName name="__PP2">#REF!</definedName>
    <definedName name="__PP3" localSheetId="3">#REF!</definedName>
    <definedName name="__PP3">#REF!</definedName>
    <definedName name="__PP4" localSheetId="3">#REF!</definedName>
    <definedName name="__PP4">#REF!</definedName>
    <definedName name="__PP5" localSheetId="3">#REF!</definedName>
    <definedName name="__PP5">#REF!</definedName>
    <definedName name="__PP6" localSheetId="3">#REF!</definedName>
    <definedName name="__PP6">#REF!</definedName>
    <definedName name="__PP7" localSheetId="3">#REF!</definedName>
    <definedName name="__PP7">#REF!</definedName>
    <definedName name="__PP8" localSheetId="3">#REF!</definedName>
    <definedName name="__PP8">#REF!</definedName>
    <definedName name="__PP9" localSheetId="3">#REF!</definedName>
    <definedName name="__PP9">#REF!</definedName>
    <definedName name="_MatMult_A" localSheetId="3">[1]PRESUP.!#REF!</definedName>
    <definedName name="_MatMult_A">[1]PRESUP.!#REF!</definedName>
    <definedName name="_MatMult_AxB" localSheetId="3">[1]PRESUP.!#REF!</definedName>
    <definedName name="_MatMult_AxB">[1]PRESUP.!#REF!</definedName>
    <definedName name="_MatMult_B" localSheetId="3">[1]PRESUP.!#REF!</definedName>
    <definedName name="_MatMult_B">[1]PRESUP.!#REF!</definedName>
    <definedName name="_PP1" localSheetId="3">#REF!</definedName>
    <definedName name="_PP1">#REF!</definedName>
    <definedName name="_PP10" localSheetId="3">#REF!</definedName>
    <definedName name="_PP10">#REF!</definedName>
    <definedName name="_PP11" localSheetId="3">#REF!</definedName>
    <definedName name="_PP11">#REF!</definedName>
    <definedName name="_PP12" localSheetId="3">#REF!</definedName>
    <definedName name="_PP12">#REF!</definedName>
    <definedName name="_PP13" localSheetId="3">#REF!</definedName>
    <definedName name="_PP13">#REF!</definedName>
    <definedName name="_PP14" localSheetId="3">#REF!</definedName>
    <definedName name="_PP14">#REF!</definedName>
    <definedName name="_PP2" localSheetId="3">#REF!</definedName>
    <definedName name="_PP2">#REF!</definedName>
    <definedName name="_PP3" localSheetId="3">#REF!</definedName>
    <definedName name="_PP3">#REF!</definedName>
    <definedName name="_PP4" localSheetId="3">#REF!</definedName>
    <definedName name="_PP4">#REF!</definedName>
    <definedName name="_PP5" localSheetId="3">#REF!</definedName>
    <definedName name="_PP5">#REF!</definedName>
    <definedName name="_PP6" localSheetId="3">#REF!</definedName>
    <definedName name="_PP6">#REF!</definedName>
    <definedName name="_PP7" localSheetId="3">#REF!</definedName>
    <definedName name="_PP7">#REF!</definedName>
    <definedName name="_PP8" localSheetId="3">#REF!</definedName>
    <definedName name="_PP8">#REF!</definedName>
    <definedName name="_PP9" localSheetId="3">#REF!</definedName>
    <definedName name="_PP9">#REF!</definedName>
    <definedName name="A_impresión_IM" localSheetId="3">#REF!</definedName>
    <definedName name="A_impresión_IM">#REF!</definedName>
    <definedName name="aas">[2]Insumos!$A$4:$A$1772</definedName>
    <definedName name="ACERO_DE_REFUERZO_60000">'[3]Acero de 60.000psi'!$I$53</definedName>
    <definedName name="ACTA" localSheetId="3">'[4]ACTA 01 OBRA'!#REF!</definedName>
    <definedName name="ACTA">'[4]ACTA 01 OBRA'!#REF!</definedName>
    <definedName name="ACTIVIDADES" localSheetId="3">#REF!</definedName>
    <definedName name="ACTIVIDADES">#REF!</definedName>
    <definedName name="Adm" localSheetId="3">#REF!</definedName>
    <definedName name="Adm">#REF!</definedName>
    <definedName name="ADMI" localSheetId="3">#REF!</definedName>
    <definedName name="ADMI">#REF!</definedName>
    <definedName name="aiu" localSheetId="3">#REF!</definedName>
    <definedName name="aiu">#REF!</definedName>
    <definedName name="alam" localSheetId="3">#REF!</definedName>
    <definedName name="alam">#REF!</definedName>
    <definedName name="AMARRE">'[5]LISTA DE MATERIALES'!$D$11</definedName>
    <definedName name="ANTICIPO" localSheetId="3">#REF!</definedName>
    <definedName name="ANTICIPO">#REF!</definedName>
    <definedName name="aplique" localSheetId="3">#REF!</definedName>
    <definedName name="aplique">#REF!</definedName>
    <definedName name="AUI" localSheetId="3">#REF!</definedName>
    <definedName name="AUI">#REF!</definedName>
    <definedName name="AyudanteHR">[6]F.Prestacional!$E$10</definedName>
    <definedName name="b" localSheetId="3">[1]PRESUP.!#REF!</definedName>
    <definedName name="b">[1]PRESUP.!#REF!</definedName>
    <definedName name="base">[7]BaseDatos!$A$2:$F$505</definedName>
    <definedName name="BASICOS" localSheetId="3">#REF!</definedName>
    <definedName name="BASICOS">#REF!</definedName>
    <definedName name="BB" localSheetId="3">[1]PRESUP.!#REF!</definedName>
    <definedName name="BB">[1]PRESUP.!#REF!</definedName>
    <definedName name="BudgetTab" localSheetId="3">#REF!</definedName>
    <definedName name="BudgetTab">#REF!</definedName>
    <definedName name="BuiltIn_Print_Area" localSheetId="3">#REF!</definedName>
    <definedName name="BuiltIn_Print_Area">#REF!</definedName>
    <definedName name="BuiltIn_Print_Area___2" localSheetId="3">#REF!</definedName>
    <definedName name="BuiltIn_Print_Area___2">#REF!</definedName>
    <definedName name="BuiltIn_Print_Titles" localSheetId="3">#REF!</definedName>
    <definedName name="BuiltIn_Print_Titles">#REF!</definedName>
    <definedName name="C_" localSheetId="3">#REF!</definedName>
    <definedName name="C_">#REF!</definedName>
    <definedName name="C_Apus">'[8]1_Preliminares'!$A$26</definedName>
    <definedName name="CAPITULO1" localSheetId="3">#REF!</definedName>
    <definedName name="CAPITULO1">#REF!</definedName>
    <definedName name="CAPITULO10" localSheetId="3">#REF!</definedName>
    <definedName name="CAPITULO10">#REF!</definedName>
    <definedName name="CAPITULO11" localSheetId="3">#REF!</definedName>
    <definedName name="CAPITULO11">#REF!</definedName>
    <definedName name="CAPITULO12" localSheetId="3">#REF!</definedName>
    <definedName name="CAPITULO12">#REF!</definedName>
    <definedName name="CAPITULO13" localSheetId="3">#REF!</definedName>
    <definedName name="CAPITULO13">#REF!</definedName>
    <definedName name="CAPITULO14" localSheetId="3">#REF!</definedName>
    <definedName name="CAPITULO14">#REF!</definedName>
    <definedName name="CAPITULO15" localSheetId="3">#REF!</definedName>
    <definedName name="CAPITULO15">#REF!</definedName>
    <definedName name="CAPITULO16" localSheetId="3">#REF!</definedName>
    <definedName name="CAPITULO16">#REF!</definedName>
    <definedName name="CAPITULO17" localSheetId="3">#REF!</definedName>
    <definedName name="CAPITULO17">#REF!</definedName>
    <definedName name="CAPITULO18" localSheetId="3">#REF!</definedName>
    <definedName name="CAPITULO18">#REF!</definedName>
    <definedName name="CAPITULO19" localSheetId="3">#REF!</definedName>
    <definedName name="CAPITULO19">#REF!</definedName>
    <definedName name="CAPITULO2" localSheetId="3">#REF!</definedName>
    <definedName name="CAPITULO2">#REF!</definedName>
    <definedName name="CAPITULO20" localSheetId="3">#REF!</definedName>
    <definedName name="CAPITULO20">#REF!</definedName>
    <definedName name="CAPITULO21" localSheetId="3">#REF!</definedName>
    <definedName name="CAPITULO21">#REF!</definedName>
    <definedName name="CAPITULO3" localSheetId="3">#REF!</definedName>
    <definedName name="CAPITULO3">#REF!</definedName>
    <definedName name="CAPITULO4" localSheetId="3">#REF!</definedName>
    <definedName name="CAPITULO4">#REF!</definedName>
    <definedName name="CAPITULO5" localSheetId="3">#REF!</definedName>
    <definedName name="CAPITULO5">#REF!</definedName>
    <definedName name="CAPITULO6" localSheetId="3">#REF!</definedName>
    <definedName name="CAPITULO6">#REF!</definedName>
    <definedName name="CAPITULO7" localSheetId="3">#REF!</definedName>
    <definedName name="CAPITULO7">#REF!</definedName>
    <definedName name="CAPITULO8" localSheetId="3">#REF!</definedName>
    <definedName name="CAPITULO8">#REF!</definedName>
    <definedName name="CAPITULO9" localSheetId="3">#REF!</definedName>
    <definedName name="CAPITULO9">#REF!</definedName>
    <definedName name="cc" localSheetId="3">[1]PRESUP.!#REF!</definedName>
    <definedName name="cc">[1]PRESUP.!#REF!</definedName>
    <definedName name="ccc" localSheetId="3">[1]PRESUP.!#REF!</definedName>
    <definedName name="ccc">[1]PRESUP.!#REF!</definedName>
    <definedName name="CCTO16" localSheetId="3">#REF!</definedName>
    <definedName name="CCTO16">#REF!</definedName>
    <definedName name="CCTO17" localSheetId="3">#REF!</definedName>
    <definedName name="CCTO17">#REF!</definedName>
    <definedName name="CCTO21" localSheetId="3">#REF!</definedName>
    <definedName name="CCTO21">#REF!</definedName>
    <definedName name="CCTON" localSheetId="3">#REF!</definedName>
    <definedName name="CCTON">#REF!</definedName>
    <definedName name="CDCT">[6]PRESUPUESTO!$A$2</definedName>
    <definedName name="CeldCanti" localSheetId="3">#REF!</definedName>
    <definedName name="CeldCanti">#REF!</definedName>
    <definedName name="CELDVRUNIT1" localSheetId="3">#REF!</definedName>
    <definedName name="CELDVRUNIT1">#REF!</definedName>
    <definedName name="CG">[9]ANALISIS!$F$12</definedName>
    <definedName name="CICLOPEO" localSheetId="3">#REF!</definedName>
    <definedName name="CICLOPEO">#REF!</definedName>
    <definedName name="CIndPresup" localSheetId="3">#REF!</definedName>
    <definedName name="CIndPresup">#REF!</definedName>
    <definedName name="Ciudades">[10]Insumos!$B$1813:$B$1912</definedName>
    <definedName name="CL" localSheetId="3">#REF!</definedName>
    <definedName name="CL">#REF!</definedName>
    <definedName name="CÑ">[9]ANALISIS!$F$12</definedName>
    <definedName name="Codigo">[8]Insumos!$A$4:$A$1772</definedName>
    <definedName name="Codigo_M.Obra">[8]M.Obra!$A$35:$A$43</definedName>
    <definedName name="CONCRETO_2000">'[3]Concreto de 2000 psi'!$I$53</definedName>
    <definedName name="CONJ" localSheetId="3">#REF!</definedName>
    <definedName name="CONJ">#REF!</definedName>
    <definedName name="CONL" localSheetId="3">#REF!</definedName>
    <definedName name="CONL">#REF!</definedName>
    <definedName name="CONRES" localSheetId="3">#REF!</definedName>
    <definedName name="CONRES">#REF!</definedName>
    <definedName name="CONSTRUCTOR" localSheetId="3">#REF!</definedName>
    <definedName name="CONSTRUCTOR">#REF!</definedName>
    <definedName name="contratista">[9]ANALISIS!$F$45</definedName>
    <definedName name="CONTREC" localSheetId="3">#REF!</definedName>
    <definedName name="CONTREC">#REF!</definedName>
    <definedName name="COSTIND" localSheetId="3">#REF!</definedName>
    <definedName name="COSTIND">#REF!</definedName>
    <definedName name="CR" localSheetId="3">#REF!</definedName>
    <definedName name="CR">#REF!</definedName>
    <definedName name="Cuadrillas">[11]Cuadrillas!$A$11:$I$77</definedName>
    <definedName name="CUÑASJ" localSheetId="3">#REF!</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 localSheetId="3">#REF!</definedName>
    <definedName name="DescripPpto">#REF!</definedName>
    <definedName name="ELECTRICA">'[12]3.PRESUP. ELECTRICO'!$A$4:$G$212</definedName>
    <definedName name="emergencia" localSheetId="3">[1]PRESUP.!#REF!</definedName>
    <definedName name="emergencia">[1]PRESUP.!#REF!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 localSheetId="3">#REF!</definedName>
    <definedName name="ER">#REF!</definedName>
    <definedName name="Export" localSheetId="7">{"'Hoja1'!$A$1:$I$70"}</definedName>
    <definedName name="Export">{"'Hoja1'!$A$1:$I$70"}</definedName>
    <definedName name="FFFFF">'[16]LISTA DE MATERIALES'!$D$11</definedName>
    <definedName name="FinPpto" localSheetId="3">#REF!</definedName>
    <definedName name="FinPpto">#REF!</definedName>
    <definedName name="FORMALETA" localSheetId="3">#REF!</definedName>
    <definedName name="FORMALETA">#REF!</definedName>
    <definedName name="FormLinPresup" localSheetId="3">#REF!</definedName>
    <definedName name="FormLinPresup">#REF!</definedName>
    <definedName name="formula" localSheetId="7">'[17]VERIFICACION TECNICA'!$A$34:$B$37</definedName>
    <definedName name="formula" localSheetId="3">#REF!</definedName>
    <definedName name="formula">#REF!</definedName>
    <definedName name="GACETA" localSheetId="3">#REF!</definedName>
    <definedName name="GACETA">#REF!</definedName>
    <definedName name="gfr" localSheetId="3">#REF!</definedName>
    <definedName name="gfr">#REF!</definedName>
    <definedName name="GUADUA">'[5]LISTA DE MATERIALES'!$D$49</definedName>
    <definedName name="HERRMENOR">'[5]LISTA DE MATERIALES'!$D$50</definedName>
    <definedName name="HTML_CodePage">1252</definedName>
    <definedName name="HTML_Control" localSheetId="7">{"'Hoja1'!$A$1:$I$70"}</definedName>
    <definedName name="HTML_Control">{"'Hoja1'!$A$1:$I$70"}</definedName>
    <definedName name="HTML_Description">""</definedName>
    <definedName name="HTML_Email">""</definedName>
    <definedName name="HTML_Header">"Hoja1"</definedName>
    <definedName name="HTML_LastUpdate">"27/12/2000"</definedName>
    <definedName name="HTML_LineAfter">FALSE</definedName>
    <definedName name="HTML_LineBefore">FALSE</definedName>
    <definedName name="HTML_Name">"win98"</definedName>
    <definedName name="HTML_OBDlg2">TRUE</definedName>
    <definedName name="HTML_OBDlg4">TRUE</definedName>
    <definedName name="HTML_OS">0</definedName>
    <definedName name="HTML_PathFile">"C:\Mis documentos\HTML.htm"</definedName>
    <definedName name="HTML_Title">"CALENDARIO 2001"</definedName>
    <definedName name="i" localSheetId="3">[1]PRESUP.!#REF!</definedName>
    <definedName name="i">[1]PRESUP.!#REF!</definedName>
    <definedName name="iii" localSheetId="3">[1]PRESUP.!#REF!</definedName>
    <definedName name="iii">[1]PRESUP.!#REF!</definedName>
    <definedName name="IMPRE" localSheetId="3">#REF!</definedName>
    <definedName name="IMPRE">#REF!</definedName>
    <definedName name="Imprev" localSheetId="3">#REF!</definedName>
    <definedName name="Imprev">#REF!</definedName>
    <definedName name="inf" localSheetId="3">#REF!</definedName>
    <definedName name="inf">#REF!</definedName>
    <definedName name="INICIA" localSheetId="3">#REF!</definedName>
    <definedName name="INICIA">#REF!</definedName>
    <definedName name="INICIOPPTO" localSheetId="3">#REF!</definedName>
    <definedName name="INICIOPPTO">#REF!</definedName>
    <definedName name="Instalacion" localSheetId="3">#REF!</definedName>
    <definedName name="Instalacion">#REF!</definedName>
    <definedName name="Insumos" localSheetId="3">#REF!</definedName>
    <definedName name="Insumos">#REF!</definedName>
    <definedName name="INTERVENTOR" localSheetId="3">#REF!</definedName>
    <definedName name="INTERVENTOR">#REF!</definedName>
    <definedName name="item" localSheetId="3">#REF!</definedName>
    <definedName name="item">#REF!</definedName>
    <definedName name="IVA" localSheetId="3">#REF!</definedName>
    <definedName name="IVA">#REF!</definedName>
    <definedName name="IvaSUtl" localSheetId="3">#REF!</definedName>
    <definedName name="IvaSUtl">#REF!</definedName>
    <definedName name="j" localSheetId="3">#REF!</definedName>
    <definedName name="j">#REF!</definedName>
    <definedName name="JU" localSheetId="3">#REF!</definedName>
    <definedName name="JU">#REF!</definedName>
    <definedName name="KIU">[8]Presup_Cancha!$J$15:$J$20</definedName>
    <definedName name="l">[18]Insumos!$A$4:$A$1761</definedName>
    <definedName name="L_" localSheetId="3">#REF!</definedName>
    <definedName name="L_">#REF!</definedName>
    <definedName name="LineaPresup" localSheetId="3">#REF!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 localSheetId="3">[11]PRESUPUESTO!#REF!</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 localSheetId="3">#REF!,#REF!,#REF!,#REF!,#REF!,#REF!,#REF!</definedName>
    <definedName name="MI">#REF!,#REF!,#REF!,#REF!,#REF!,#REF!,#REF!</definedName>
    <definedName name="ML" localSheetId="3">#REF!,#REF!,#REF!,#REF!,#REF!,#REF!,#REF!</definedName>
    <definedName name="ML">#REF!,#REF!,#REF!,#REF!,#REF!,#REF!,#REF!</definedName>
    <definedName name="MOCERRPOLISOMBRA">'[5]MANO DE OBRA'!$D$9</definedName>
    <definedName name="MOLOCALIZYREP">'[5]MANO DE OBRA'!$D$38</definedName>
    <definedName name="MORTERO" localSheetId="3">#REF!</definedName>
    <definedName name="MORTERO">#REF!</definedName>
    <definedName name="MORTERO24" localSheetId="3">#REF!</definedName>
    <definedName name="MORTERO24">#REF!</definedName>
    <definedName name="NI" localSheetId="3">#REF!</definedName>
    <definedName name="NI">#REF!</definedName>
    <definedName name="ninguno" localSheetId="3">#REF!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A" localSheetId="3">[11]PRESUPUESTO!#REF!</definedName>
    <definedName name="PA">[11]PRESUPUESTO!#REF!</definedName>
    <definedName name="pasamanos" localSheetId="3">#REF!</definedName>
    <definedName name="pasamanos">#REF!</definedName>
    <definedName name="PB" localSheetId="3">[11]PRESUPUESTO!#REF!</definedName>
    <definedName name="PB">[11]PRESUPUESTO!#REF!</definedName>
    <definedName name="PC" localSheetId="3">[11]PRESUPUESTO!#REF!</definedName>
    <definedName name="PC">[11]PRESUPUESTO!#REF!</definedName>
    <definedName name="PE" localSheetId="3">[11]PRESUPUESTO!#REF!</definedName>
    <definedName name="PE">[11]PRESUPUESTO!#REF!</definedName>
    <definedName name="PL" localSheetId="3">[11]PRESUPUESTO!#REF!</definedName>
    <definedName name="PL">[11]PRESUPUESTO!#REF!</definedName>
    <definedName name="PLAZO" localSheetId="3">#REF!</definedName>
    <definedName name="PLAZO">#REF!</definedName>
    <definedName name="Plegable" localSheetId="3">#REF!</definedName>
    <definedName name="Plegable">#REF!</definedName>
    <definedName name="po" localSheetId="3">#REF!</definedName>
    <definedName name="po">#REF!</definedName>
    <definedName name="POLISOMBRA">'[5]LISTA DE MATERIALES'!$D$78</definedName>
    <definedName name="PRECIOS" localSheetId="3">#REF!</definedName>
    <definedName name="PRECIOS">#REF!</definedName>
    <definedName name="PROGRAMA">'[19]Planes Validar'!$B$2:$B$7</definedName>
    <definedName name="PUESTA" localSheetId="3">[1]PRESUP.!#REF!</definedName>
    <definedName name="PUESTA">[1]PRESUP.!#REF!</definedName>
    <definedName name="PUNTILLA2">'[5]LISTA DE MATERIALES'!$D$82</definedName>
    <definedName name="q" localSheetId="3">#REF!</definedName>
    <definedName name="q">#REF!</definedName>
    <definedName name="q_t_" localSheetId="3">#REF!</definedName>
    <definedName name="q_t_">#REF!</definedName>
    <definedName name="R_" localSheetId="3">#REF!</definedName>
    <definedName name="R_">#REF!</definedName>
    <definedName name="RCindPresup" localSheetId="3">#REF!</definedName>
    <definedName name="RCindPresup">#REF!</definedName>
    <definedName name="RECCUN" localSheetId="3">#REF!</definedName>
    <definedName name="RECCUN">#REF!</definedName>
    <definedName name="ResEquipo" localSheetId="3">#REF!</definedName>
    <definedName name="ResEquipo">#REF!</definedName>
    <definedName name="ResMateriales" localSheetId="3">#REF!</definedName>
    <definedName name="ResMateriales">#REF!</definedName>
    <definedName name="ResMO" localSheetId="3">#REF!</definedName>
    <definedName name="ResMO">#REF!</definedName>
    <definedName name="ResOtros" localSheetId="3">#REF!</definedName>
    <definedName name="ResOtros">#REF!</definedName>
    <definedName name="resumenlicit" localSheetId="3">#REF!</definedName>
    <definedName name="resumenlicit">#REF!</definedName>
    <definedName name="ResUnit_CD" localSheetId="3">#REF!</definedName>
    <definedName name="ResUnit_CD">#REF!</definedName>
    <definedName name="rrrr" localSheetId="3">#REF!</definedName>
    <definedName name="rrrr">#REF!</definedName>
    <definedName name="s" localSheetId="3">#REF!</definedName>
    <definedName name="s">#REF!</definedName>
    <definedName name="SA" localSheetId="3">[11]PRESUPUESTO!#REF!</definedName>
    <definedName name="SA">[11]PRESUPUESTO!#REF!</definedName>
    <definedName name="Salarios" localSheetId="3">#REF!</definedName>
    <definedName name="Salarios">#REF!</definedName>
    <definedName name="SB" localSheetId="3">[11]PRESUPUESTO!#REF!</definedName>
    <definedName name="SB">[11]PRESUPUESTO!#REF!</definedName>
    <definedName name="SbtPpto" localSheetId="3">#REF!</definedName>
    <definedName name="SbtPpto">#REF!</definedName>
    <definedName name="SC" localSheetId="3">[11]PRESUPUESTO!#REF!</definedName>
    <definedName name="SC">[11]PRESUPUESTO!#REF!</definedName>
    <definedName name="SE" localSheetId="3">[11]PRESUPUESTO!#REF!</definedName>
    <definedName name="SE">[11]PRESUPUESTO!#REF!</definedName>
    <definedName name="SELECCION">[19]Soluciones!$B$7</definedName>
    <definedName name="SG" localSheetId="3">[9]ANALISIS!#REF!</definedName>
    <definedName name="SG">[9]ANALISIS!#REF!</definedName>
    <definedName name="SL" localSheetId="3">#REF!</definedName>
    <definedName name="SL">#REF!</definedName>
    <definedName name="SOLADO" localSheetId="3">#REF!</definedName>
    <definedName name="SOLADO">#REF!</definedName>
    <definedName name="SR" localSheetId="3">#REF!</definedName>
    <definedName name="SR">#REF!</definedName>
    <definedName name="SUBPRODUCTOS" localSheetId="3">#REF!</definedName>
    <definedName name="SUBPRODUCTOS">#REF!</definedName>
    <definedName name="SUBTOTAL" localSheetId="3">#REF!</definedName>
    <definedName name="SUBTOTAL">#REF!</definedName>
    <definedName name="SUBTOTALMAT">'[11]2,2,6,1 Pilotes 0,30'!$I$19</definedName>
    <definedName name="sumideros" localSheetId="3">[9]ANALISIS!#REF!</definedName>
    <definedName name="sumideros">[9]ANALISIS!#REF!</definedName>
    <definedName name="SUMJ" localSheetId="3">#REF!</definedName>
    <definedName name="SUMJ">#REF!</definedName>
    <definedName name="Summary" localSheetId="3">#REF!</definedName>
    <definedName name="Summary">#REF!</definedName>
    <definedName name="SUNREC" localSheetId="3">#REF!</definedName>
    <definedName name="SUNREC">#REF!</definedName>
    <definedName name="t_" localSheetId="3">#REF!</definedName>
    <definedName name="t_">#REF!</definedName>
    <definedName name="TA" localSheetId="3">[11]PRESUPUESTO!#REF!</definedName>
    <definedName name="TA">[11]PRESUPUESTO!#REF!</definedName>
    <definedName name="TB" localSheetId="3">[11]PRESUPUESTO!#REF!</definedName>
    <definedName name="TB">[11]PRESUPUESTO!#REF!</definedName>
    <definedName name="TC" localSheetId="3">[11]PRESUPUESTO!#REF!</definedName>
    <definedName name="TC">[11]PRESUPUESTO!#REF!</definedName>
    <definedName name="TE" localSheetId="3">[11]PRESUPUESTO!#REF!</definedName>
    <definedName name="TE">[11]PRESUPUESTO!#REF!</definedName>
    <definedName name="Títulos">'[20]062'!$A$1:$G$7</definedName>
    <definedName name="TL" localSheetId="3">[11]PRESUPUESTO!#REF!</definedName>
    <definedName name="TL">[11]PRESUPUESTO!#REF!</definedName>
    <definedName name="TOT" localSheetId="3">#REF!</definedName>
    <definedName name="TOT">#REF!</definedName>
    <definedName name="TotalAIU">[6]PRESUPUESTO!$F$26</definedName>
    <definedName name="Transporte">[11]Trans!$A$12:$I$65</definedName>
    <definedName name="TTA" localSheetId="3">[11]PRESUPUESTO!#REF!</definedName>
    <definedName name="TTA">[11]PRESUPUESTO!#REF!</definedName>
    <definedName name="TTB" localSheetId="3">[11]PRESUPUESTO!#REF!</definedName>
    <definedName name="TTB">[11]PRESUPUESTO!#REF!</definedName>
    <definedName name="TTC" localSheetId="3">[11]PRESUPUESTO!#REF!</definedName>
    <definedName name="TTC">[11]PRESUPUESTO!#REF!</definedName>
    <definedName name="TTE" localSheetId="3">[11]PRESUPUESTO!#REF!</definedName>
    <definedName name="TTE">[11]PRESUPUESTO!#REF!</definedName>
    <definedName name="TTL" localSheetId="3">[11]PRESUPUESTO!#REF!</definedName>
    <definedName name="TTL">[11]PRESUPUESTO!#REF!</definedName>
    <definedName name="TtlCD" localSheetId="3">#REF!</definedName>
    <definedName name="TtlCD">#REF!</definedName>
    <definedName name="TtlCDCronog">[6]CRONOGRAMA!$G$21</definedName>
    <definedName name="Unidades" localSheetId="3">#REF!</definedName>
    <definedName name="Unidades">#REF!</definedName>
    <definedName name="UNIT" localSheetId="3">#REF!</definedName>
    <definedName name="UNIT">#REF!</definedName>
    <definedName name="UTIL" localSheetId="3">#REF!</definedName>
    <definedName name="UTIL">#REF!</definedName>
    <definedName name="Utilidad" localSheetId="3">#REF!</definedName>
    <definedName name="Utilidad">#REF!</definedName>
    <definedName name="VACUMULADO" localSheetId="3">#REF!</definedName>
    <definedName name="VACUMULADO">#REF!</definedName>
    <definedName name="VALOR1" localSheetId="3">#REF!</definedName>
    <definedName name="VALOR1">#REF!</definedName>
    <definedName name="VALOR2" localSheetId="3">#REF!</definedName>
    <definedName name="VALOR2">#REF!</definedName>
    <definedName name="vcontrato" localSheetId="3">#REF!</definedName>
    <definedName name="vcontrato">#REF!</definedName>
    <definedName name="VENCIMIENTO" localSheetId="3">#REF!</definedName>
    <definedName name="VENCIMIENTO">#REF!</definedName>
    <definedName name="VRTTLPPTO">[6]PRESUPUESTO!$G$28</definedName>
    <definedName name="VRTTLUNDS" localSheetId="3">#REF!</definedName>
    <definedName name="VRTTLUNDS">#REF!</definedName>
    <definedName name="VrUtilidad" localSheetId="3">#REF!</definedName>
    <definedName name="VrUtilidad">#REF!</definedName>
    <definedName name="W">[21]Mat!$A$11:$A$1041</definedName>
    <definedName name="X" localSheetId="3">#REF!</definedName>
    <definedName name="X">#REF!</definedName>
    <definedName name="XXX">'[16]MANO DE OBRA'!$D$38</definedName>
    <definedName name="Y" localSheetId="3">#REF!</definedName>
    <definedName name="Y">#REF!</definedName>
    <definedName name="YA" localSheetId="3">#REF!</definedName>
    <definedName name="YA">#REF!</definedName>
  </definedNames>
  <calcPr calcId="162913"/>
  <extLst>
    <ext uri="GoogleSheetsCustomDataVersion1">
      <go:sheetsCustomData xmlns:go="http://customooxmlschemas.google.com/" r:id="rId31" roundtripDataSignature="AMtx7mibUPHjCX2mxRDXIMnJA/Ecfd20iw=="/>
    </ext>
  </extLst>
</workbook>
</file>

<file path=xl/calcChain.xml><?xml version="1.0" encoding="utf-8"?>
<calcChain xmlns="http://schemas.openxmlformats.org/spreadsheetml/2006/main">
  <c r="A3" i="6" l="1"/>
  <c r="Q229" i="5"/>
  <c r="N229" i="5"/>
  <c r="M229" i="5"/>
  <c r="K229" i="5"/>
  <c r="H229" i="5"/>
  <c r="J229" i="5" s="1"/>
  <c r="D229" i="5"/>
  <c r="S229" i="5" s="1"/>
  <c r="S220" i="5"/>
  <c r="R220" i="5"/>
  <c r="P220" i="5"/>
  <c r="O220" i="5"/>
  <c r="M220" i="5"/>
  <c r="L220" i="5"/>
  <c r="J220" i="5"/>
  <c r="I220" i="5"/>
  <c r="G220" i="5"/>
  <c r="S219" i="5"/>
  <c r="R219" i="5"/>
  <c r="P219" i="5"/>
  <c r="O219" i="5"/>
  <c r="M219" i="5"/>
  <c r="L219" i="5"/>
  <c r="J219" i="5"/>
  <c r="I219" i="5"/>
  <c r="G219" i="5"/>
  <c r="S216" i="5"/>
  <c r="R216" i="5"/>
  <c r="P216" i="5"/>
  <c r="O216" i="5"/>
  <c r="M216" i="5"/>
  <c r="L216" i="5"/>
  <c r="J216" i="5"/>
  <c r="I216" i="5"/>
  <c r="G216" i="5"/>
  <c r="S215" i="5"/>
  <c r="R215" i="5"/>
  <c r="P215" i="5"/>
  <c r="O215" i="5"/>
  <c r="M215" i="5"/>
  <c r="L215" i="5"/>
  <c r="J215" i="5"/>
  <c r="I215" i="5"/>
  <c r="G215" i="5"/>
  <c r="S214" i="5"/>
  <c r="R214" i="5"/>
  <c r="P214" i="5"/>
  <c r="O214" i="5"/>
  <c r="M214" i="5"/>
  <c r="L214" i="5"/>
  <c r="J214" i="5"/>
  <c r="I214" i="5"/>
  <c r="G214" i="5"/>
  <c r="S213" i="5"/>
  <c r="R213" i="5"/>
  <c r="P213" i="5"/>
  <c r="O213" i="5"/>
  <c r="M213" i="5"/>
  <c r="L213" i="5"/>
  <c r="J213" i="5"/>
  <c r="I213" i="5"/>
  <c r="G213" i="5"/>
  <c r="S212" i="5"/>
  <c r="R212" i="5"/>
  <c r="P212" i="5"/>
  <c r="O212" i="5"/>
  <c r="M212" i="5"/>
  <c r="L212" i="5"/>
  <c r="J212" i="5"/>
  <c r="I212" i="5"/>
  <c r="G212" i="5"/>
  <c r="S211" i="5"/>
  <c r="R211" i="5"/>
  <c r="P211" i="5"/>
  <c r="O211" i="5"/>
  <c r="M211" i="5"/>
  <c r="L211" i="5"/>
  <c r="J211" i="5"/>
  <c r="I211" i="5"/>
  <c r="G211" i="5"/>
  <c r="S210" i="5"/>
  <c r="R210" i="5"/>
  <c r="P210" i="5"/>
  <c r="O210" i="5"/>
  <c r="M210" i="5"/>
  <c r="L210" i="5"/>
  <c r="J210" i="5"/>
  <c r="I210" i="5"/>
  <c r="G210" i="5"/>
  <c r="S209" i="5"/>
  <c r="R209" i="5"/>
  <c r="P209" i="5"/>
  <c r="O209" i="5"/>
  <c r="M209" i="5"/>
  <c r="L209" i="5"/>
  <c r="J209" i="5"/>
  <c r="I209" i="5"/>
  <c r="G209" i="5"/>
  <c r="S208" i="5"/>
  <c r="R208" i="5"/>
  <c r="P208" i="5"/>
  <c r="O208" i="5"/>
  <c r="M208" i="5"/>
  <c r="L208" i="5"/>
  <c r="J208" i="5"/>
  <c r="I208" i="5"/>
  <c r="G208" i="5"/>
  <c r="S207" i="5"/>
  <c r="R207" i="5"/>
  <c r="P207" i="5"/>
  <c r="O207" i="5"/>
  <c r="M207" i="5"/>
  <c r="L207" i="5"/>
  <c r="J207" i="5"/>
  <c r="I207" i="5"/>
  <c r="G207" i="5"/>
  <c r="S206" i="5"/>
  <c r="R206" i="5"/>
  <c r="P206" i="5"/>
  <c r="O206" i="5"/>
  <c r="M206" i="5"/>
  <c r="L206" i="5"/>
  <c r="J206" i="5"/>
  <c r="I206" i="5"/>
  <c r="G206" i="5"/>
  <c r="S203" i="5"/>
  <c r="R203" i="5"/>
  <c r="P203" i="5"/>
  <c r="O203" i="5"/>
  <c r="M203" i="5"/>
  <c r="L203" i="5"/>
  <c r="J203" i="5"/>
  <c r="I203" i="5"/>
  <c r="G203" i="5"/>
  <c r="S202" i="5"/>
  <c r="R202" i="5"/>
  <c r="P202" i="5"/>
  <c r="O202" i="5"/>
  <c r="M202" i="5"/>
  <c r="L202" i="5"/>
  <c r="J202" i="5"/>
  <c r="I202" i="5"/>
  <c r="G202" i="5"/>
  <c r="S201" i="5"/>
  <c r="R201" i="5"/>
  <c r="P201" i="5"/>
  <c r="O201" i="5"/>
  <c r="M201" i="5"/>
  <c r="L201" i="5"/>
  <c r="J201" i="5"/>
  <c r="I201" i="5"/>
  <c r="G201" i="5"/>
  <c r="S200" i="5"/>
  <c r="R200" i="5"/>
  <c r="P200" i="5"/>
  <c r="O200" i="5"/>
  <c r="M200" i="5"/>
  <c r="L200" i="5"/>
  <c r="J200" i="5"/>
  <c r="I200" i="5"/>
  <c r="G200" i="5"/>
  <c r="S197" i="5"/>
  <c r="R197" i="5"/>
  <c r="P197" i="5"/>
  <c r="O197" i="5"/>
  <c r="M197" i="5"/>
  <c r="L197" i="5"/>
  <c r="J197" i="5"/>
  <c r="I197" i="5"/>
  <c r="G197" i="5"/>
  <c r="S196" i="5"/>
  <c r="R196" i="5"/>
  <c r="P196" i="5"/>
  <c r="O196" i="5"/>
  <c r="M196" i="5"/>
  <c r="L196" i="5"/>
  <c r="J196" i="5"/>
  <c r="I196" i="5"/>
  <c r="G196" i="5"/>
  <c r="S195" i="5"/>
  <c r="R195" i="5"/>
  <c r="P195" i="5"/>
  <c r="O195" i="5"/>
  <c r="M195" i="5"/>
  <c r="L195" i="5"/>
  <c r="J195" i="5"/>
  <c r="I195" i="5"/>
  <c r="G195" i="5"/>
  <c r="S194" i="5"/>
  <c r="R194" i="5"/>
  <c r="P194" i="5"/>
  <c r="O194" i="5"/>
  <c r="M194" i="5"/>
  <c r="L194" i="5"/>
  <c r="J194" i="5"/>
  <c r="I194" i="5"/>
  <c r="G194" i="5"/>
  <c r="S193" i="5"/>
  <c r="R193" i="5"/>
  <c r="P193" i="5"/>
  <c r="O193" i="5"/>
  <c r="M193" i="5"/>
  <c r="L193" i="5"/>
  <c r="J193" i="5"/>
  <c r="I193" i="5"/>
  <c r="G193" i="5"/>
  <c r="S190" i="5"/>
  <c r="R190" i="5"/>
  <c r="P190" i="5"/>
  <c r="O190" i="5"/>
  <c r="M190" i="5"/>
  <c r="L190" i="5"/>
  <c r="J190" i="5"/>
  <c r="I190" i="5"/>
  <c r="G190" i="5"/>
  <c r="S189" i="5"/>
  <c r="R189" i="5"/>
  <c r="P189" i="5"/>
  <c r="O189" i="5"/>
  <c r="M189" i="5"/>
  <c r="L189" i="5"/>
  <c r="J189" i="5"/>
  <c r="I189" i="5"/>
  <c r="G189" i="5"/>
  <c r="S188" i="5"/>
  <c r="R188" i="5"/>
  <c r="P188" i="5"/>
  <c r="O188" i="5"/>
  <c r="M188" i="5"/>
  <c r="L188" i="5"/>
  <c r="J188" i="5"/>
  <c r="I188" i="5"/>
  <c r="G188" i="5"/>
  <c r="S187" i="5"/>
  <c r="R187" i="5"/>
  <c r="P187" i="5"/>
  <c r="O187" i="5"/>
  <c r="M187" i="5"/>
  <c r="L187" i="5"/>
  <c r="J187" i="5"/>
  <c r="I187" i="5"/>
  <c r="G187" i="5"/>
  <c r="S186" i="5"/>
  <c r="R186" i="5"/>
  <c r="P186" i="5"/>
  <c r="O186" i="5"/>
  <c r="M186" i="5"/>
  <c r="L186" i="5"/>
  <c r="J186" i="5"/>
  <c r="I186" i="5"/>
  <c r="G186" i="5"/>
  <c r="S182" i="5"/>
  <c r="R182" i="5"/>
  <c r="P182" i="5"/>
  <c r="O182" i="5"/>
  <c r="M182" i="5"/>
  <c r="L182" i="5"/>
  <c r="J182" i="5"/>
  <c r="I182" i="5"/>
  <c r="G182" i="5"/>
  <c r="S181" i="5"/>
  <c r="R181" i="5"/>
  <c r="P181" i="5"/>
  <c r="O181" i="5"/>
  <c r="M181" i="5"/>
  <c r="L181" i="5"/>
  <c r="J181" i="5"/>
  <c r="I181" i="5"/>
  <c r="G181" i="5"/>
  <c r="S180" i="5"/>
  <c r="R180" i="5"/>
  <c r="P180" i="5"/>
  <c r="O180" i="5"/>
  <c r="M180" i="5"/>
  <c r="L180" i="5"/>
  <c r="J180" i="5"/>
  <c r="I180" i="5"/>
  <c r="G180" i="5"/>
  <c r="S179" i="5"/>
  <c r="R179" i="5"/>
  <c r="P179" i="5"/>
  <c r="O179" i="5"/>
  <c r="M179" i="5"/>
  <c r="L179" i="5"/>
  <c r="J179" i="5"/>
  <c r="I179" i="5"/>
  <c r="G179" i="5"/>
  <c r="S178" i="5"/>
  <c r="R178" i="5"/>
  <c r="P178" i="5"/>
  <c r="O178" i="5"/>
  <c r="M178" i="5"/>
  <c r="L178" i="5"/>
  <c r="J178" i="5"/>
  <c r="I178" i="5"/>
  <c r="G178" i="5"/>
  <c r="S177" i="5"/>
  <c r="R177" i="5"/>
  <c r="P177" i="5"/>
  <c r="O177" i="5"/>
  <c r="M177" i="5"/>
  <c r="L177" i="5"/>
  <c r="J177" i="5"/>
  <c r="I177" i="5"/>
  <c r="G177" i="5"/>
  <c r="S176" i="5"/>
  <c r="R176" i="5"/>
  <c r="P176" i="5"/>
  <c r="O176" i="5"/>
  <c r="M176" i="5"/>
  <c r="L176" i="5"/>
  <c r="J176" i="5"/>
  <c r="I176" i="5"/>
  <c r="G176" i="5"/>
  <c r="S175" i="5"/>
  <c r="R175" i="5"/>
  <c r="P175" i="5"/>
  <c r="O175" i="5"/>
  <c r="M175" i="5"/>
  <c r="L175" i="5"/>
  <c r="J175" i="5"/>
  <c r="I175" i="5"/>
  <c r="G175" i="5"/>
  <c r="S172" i="5"/>
  <c r="R172" i="5"/>
  <c r="P172" i="5"/>
  <c r="O172" i="5"/>
  <c r="M172" i="5"/>
  <c r="L172" i="5"/>
  <c r="J172" i="5"/>
  <c r="I172" i="5"/>
  <c r="G172" i="5"/>
  <c r="S171" i="5"/>
  <c r="R171" i="5"/>
  <c r="P171" i="5"/>
  <c r="O171" i="5"/>
  <c r="M171" i="5"/>
  <c r="L171" i="5"/>
  <c r="J171" i="5"/>
  <c r="I171" i="5"/>
  <c r="G171" i="5"/>
  <c r="S170" i="5"/>
  <c r="R170" i="5"/>
  <c r="P170" i="5"/>
  <c r="O170" i="5"/>
  <c r="M170" i="5"/>
  <c r="L170" i="5"/>
  <c r="J170" i="5"/>
  <c r="I170" i="5"/>
  <c r="G170" i="5"/>
  <c r="S169" i="5"/>
  <c r="R169" i="5"/>
  <c r="P169" i="5"/>
  <c r="O169" i="5"/>
  <c r="M169" i="5"/>
  <c r="L169" i="5"/>
  <c r="J169" i="5"/>
  <c r="I169" i="5"/>
  <c r="G169" i="5"/>
  <c r="S168" i="5"/>
  <c r="R168" i="5"/>
  <c r="P168" i="5"/>
  <c r="O168" i="5"/>
  <c r="M168" i="5"/>
  <c r="L168" i="5"/>
  <c r="J168" i="5"/>
  <c r="I168" i="5"/>
  <c r="G168" i="5"/>
  <c r="S167" i="5"/>
  <c r="R167" i="5"/>
  <c r="P167" i="5"/>
  <c r="O167" i="5"/>
  <c r="M167" i="5"/>
  <c r="L167" i="5"/>
  <c r="J167" i="5"/>
  <c r="I167" i="5"/>
  <c r="G167" i="5"/>
  <c r="S166" i="5"/>
  <c r="R166" i="5"/>
  <c r="P166" i="5"/>
  <c r="O166" i="5"/>
  <c r="M166" i="5"/>
  <c r="L166" i="5"/>
  <c r="J166" i="5"/>
  <c r="I166" i="5"/>
  <c r="G166" i="5"/>
  <c r="S162" i="5"/>
  <c r="R162" i="5"/>
  <c r="P162" i="5"/>
  <c r="O162" i="5"/>
  <c r="M162" i="5"/>
  <c r="L162" i="5"/>
  <c r="J162" i="5"/>
  <c r="I162" i="5"/>
  <c r="G162" i="5"/>
  <c r="S161" i="5"/>
  <c r="R161" i="5"/>
  <c r="P161" i="5"/>
  <c r="O161" i="5"/>
  <c r="M161" i="5"/>
  <c r="L161" i="5"/>
  <c r="J161" i="5"/>
  <c r="I161" i="5"/>
  <c r="G161" i="5"/>
  <c r="S160" i="5"/>
  <c r="R160" i="5"/>
  <c r="P160" i="5"/>
  <c r="O160" i="5"/>
  <c r="M160" i="5"/>
  <c r="L160" i="5"/>
  <c r="J160" i="5"/>
  <c r="I160" i="5"/>
  <c r="G160" i="5"/>
  <c r="S159" i="5"/>
  <c r="R159" i="5"/>
  <c r="P159" i="5"/>
  <c r="O159" i="5"/>
  <c r="M159" i="5"/>
  <c r="L159" i="5"/>
  <c r="J159" i="5"/>
  <c r="I159" i="5"/>
  <c r="G159" i="5"/>
  <c r="S158" i="5"/>
  <c r="R158" i="5"/>
  <c r="P158" i="5"/>
  <c r="O158" i="5"/>
  <c r="M158" i="5"/>
  <c r="L158" i="5"/>
  <c r="J158" i="5"/>
  <c r="I158" i="5"/>
  <c r="G158" i="5"/>
  <c r="S157" i="5"/>
  <c r="R157" i="5"/>
  <c r="P157" i="5"/>
  <c r="O157" i="5"/>
  <c r="M157" i="5"/>
  <c r="L157" i="5"/>
  <c r="J157" i="5"/>
  <c r="I157" i="5"/>
  <c r="G157" i="5"/>
  <c r="S156" i="5"/>
  <c r="R156" i="5"/>
  <c r="P156" i="5"/>
  <c r="O156" i="5"/>
  <c r="M156" i="5"/>
  <c r="L156" i="5"/>
  <c r="J156" i="5"/>
  <c r="I156" i="5"/>
  <c r="G156" i="5"/>
  <c r="S155" i="5"/>
  <c r="R155" i="5"/>
  <c r="P155" i="5"/>
  <c r="O155" i="5"/>
  <c r="M155" i="5"/>
  <c r="L155" i="5"/>
  <c r="J155" i="5"/>
  <c r="I155" i="5"/>
  <c r="G155" i="5"/>
  <c r="S154" i="5"/>
  <c r="R154" i="5"/>
  <c r="P154" i="5"/>
  <c r="O154" i="5"/>
  <c r="M154" i="5"/>
  <c r="L154" i="5"/>
  <c r="J154" i="5"/>
  <c r="I154" i="5"/>
  <c r="G154" i="5"/>
  <c r="S153" i="5"/>
  <c r="R153" i="5"/>
  <c r="P153" i="5"/>
  <c r="O153" i="5"/>
  <c r="M153" i="5"/>
  <c r="L153" i="5"/>
  <c r="J153" i="5"/>
  <c r="I153" i="5"/>
  <c r="G153" i="5"/>
  <c r="S152" i="5"/>
  <c r="R152" i="5"/>
  <c r="P152" i="5"/>
  <c r="O152" i="5"/>
  <c r="M152" i="5"/>
  <c r="L152" i="5"/>
  <c r="J152" i="5"/>
  <c r="I152" i="5"/>
  <c r="G152" i="5"/>
  <c r="S149" i="5"/>
  <c r="R149" i="5"/>
  <c r="P149" i="5"/>
  <c r="O149" i="5"/>
  <c r="M149" i="5"/>
  <c r="L149" i="5"/>
  <c r="J149" i="5"/>
  <c r="I149" i="5"/>
  <c r="G149" i="5"/>
  <c r="S148" i="5"/>
  <c r="R148" i="5"/>
  <c r="P148" i="5"/>
  <c r="O148" i="5"/>
  <c r="M148" i="5"/>
  <c r="L148" i="5"/>
  <c r="J148" i="5"/>
  <c r="I148" i="5"/>
  <c r="G148" i="5"/>
  <c r="S147" i="5"/>
  <c r="R147" i="5"/>
  <c r="P147" i="5"/>
  <c r="O147" i="5"/>
  <c r="M147" i="5"/>
  <c r="L147" i="5"/>
  <c r="J147" i="5"/>
  <c r="I147" i="5"/>
  <c r="G147" i="5"/>
  <c r="S146" i="5"/>
  <c r="R146" i="5"/>
  <c r="P146" i="5"/>
  <c r="O146" i="5"/>
  <c r="M146" i="5"/>
  <c r="L146" i="5"/>
  <c r="J146" i="5"/>
  <c r="I146" i="5"/>
  <c r="G146" i="5"/>
  <c r="S145" i="5"/>
  <c r="R145" i="5"/>
  <c r="P145" i="5"/>
  <c r="O145" i="5"/>
  <c r="M145" i="5"/>
  <c r="L145" i="5"/>
  <c r="J145" i="5"/>
  <c r="I145" i="5"/>
  <c r="G145" i="5"/>
  <c r="S144" i="5"/>
  <c r="R144" i="5"/>
  <c r="P144" i="5"/>
  <c r="O144" i="5"/>
  <c r="M144" i="5"/>
  <c r="L144" i="5"/>
  <c r="J144" i="5"/>
  <c r="I144" i="5"/>
  <c r="G144" i="5"/>
  <c r="S143" i="5"/>
  <c r="R143" i="5"/>
  <c r="P143" i="5"/>
  <c r="O143" i="5"/>
  <c r="M143" i="5"/>
  <c r="L143" i="5"/>
  <c r="J143" i="5"/>
  <c r="I143" i="5"/>
  <c r="G143" i="5"/>
  <c r="S142" i="5"/>
  <c r="R142" i="5"/>
  <c r="P142" i="5"/>
  <c r="O142" i="5"/>
  <c r="M142" i="5"/>
  <c r="L142" i="5"/>
  <c r="J142" i="5"/>
  <c r="I142" i="5"/>
  <c r="G142" i="5"/>
  <c r="S139" i="5"/>
  <c r="R139" i="5"/>
  <c r="P139" i="5"/>
  <c r="O139" i="5"/>
  <c r="M139" i="5"/>
  <c r="L139" i="5"/>
  <c r="J139" i="5"/>
  <c r="I139" i="5"/>
  <c r="G139" i="5"/>
  <c r="S138" i="5"/>
  <c r="R138" i="5"/>
  <c r="P138" i="5"/>
  <c r="O138" i="5"/>
  <c r="M138" i="5"/>
  <c r="L138" i="5"/>
  <c r="J138" i="5"/>
  <c r="I138" i="5"/>
  <c r="G138" i="5"/>
  <c r="S137" i="5"/>
  <c r="R137" i="5"/>
  <c r="P137" i="5"/>
  <c r="O137" i="5"/>
  <c r="M137" i="5"/>
  <c r="L137" i="5"/>
  <c r="J137" i="5"/>
  <c r="I137" i="5"/>
  <c r="G137" i="5"/>
  <c r="S136" i="5"/>
  <c r="R136" i="5"/>
  <c r="P136" i="5"/>
  <c r="O136" i="5"/>
  <c r="M136" i="5"/>
  <c r="L136" i="5"/>
  <c r="J136" i="5"/>
  <c r="I136" i="5"/>
  <c r="G136" i="5"/>
  <c r="S135" i="5"/>
  <c r="R135" i="5"/>
  <c r="P135" i="5"/>
  <c r="O135" i="5"/>
  <c r="M135" i="5"/>
  <c r="L135" i="5"/>
  <c r="J135" i="5"/>
  <c r="I135" i="5"/>
  <c r="G135" i="5"/>
  <c r="S134" i="5"/>
  <c r="R134" i="5"/>
  <c r="P134" i="5"/>
  <c r="O134" i="5"/>
  <c r="M134" i="5"/>
  <c r="L134" i="5"/>
  <c r="J134" i="5"/>
  <c r="I134" i="5"/>
  <c r="G134" i="5"/>
  <c r="S133" i="5"/>
  <c r="R133" i="5"/>
  <c r="P133" i="5"/>
  <c r="O133" i="5"/>
  <c r="M133" i="5"/>
  <c r="L133" i="5"/>
  <c r="J133" i="5"/>
  <c r="I133" i="5"/>
  <c r="G133" i="5"/>
  <c r="S132" i="5"/>
  <c r="R132" i="5"/>
  <c r="P132" i="5"/>
  <c r="O132" i="5"/>
  <c r="M132" i="5"/>
  <c r="L132" i="5"/>
  <c r="J132" i="5"/>
  <c r="I132" i="5"/>
  <c r="G132" i="5"/>
  <c r="S128" i="5"/>
  <c r="R128" i="5"/>
  <c r="P128" i="5"/>
  <c r="O128" i="5"/>
  <c r="M128" i="5"/>
  <c r="L128" i="5"/>
  <c r="J128" i="5"/>
  <c r="I128" i="5"/>
  <c r="G128" i="5"/>
  <c r="S127" i="5"/>
  <c r="R127" i="5"/>
  <c r="P127" i="5"/>
  <c r="O127" i="5"/>
  <c r="M127" i="5"/>
  <c r="L127" i="5"/>
  <c r="J127" i="5"/>
  <c r="I127" i="5"/>
  <c r="G127" i="5"/>
  <c r="S126" i="5"/>
  <c r="R126" i="5"/>
  <c r="P126" i="5"/>
  <c r="O126" i="5"/>
  <c r="M126" i="5"/>
  <c r="L126" i="5"/>
  <c r="J126" i="5"/>
  <c r="I126" i="5"/>
  <c r="G126" i="5"/>
  <c r="S125" i="5"/>
  <c r="R125" i="5"/>
  <c r="P125" i="5"/>
  <c r="O125" i="5"/>
  <c r="M125" i="5"/>
  <c r="L125" i="5"/>
  <c r="J125" i="5"/>
  <c r="I125" i="5"/>
  <c r="G125" i="5"/>
  <c r="S124" i="5"/>
  <c r="R124" i="5"/>
  <c r="P124" i="5"/>
  <c r="O124" i="5"/>
  <c r="M124" i="5"/>
  <c r="L124" i="5"/>
  <c r="J124" i="5"/>
  <c r="I124" i="5"/>
  <c r="G124" i="5"/>
  <c r="S123" i="5"/>
  <c r="R123" i="5"/>
  <c r="P123" i="5"/>
  <c r="O123" i="5"/>
  <c r="M123" i="5"/>
  <c r="L123" i="5"/>
  <c r="J123" i="5"/>
  <c r="I123" i="5"/>
  <c r="G123" i="5"/>
  <c r="S122" i="5"/>
  <c r="R122" i="5"/>
  <c r="P122" i="5"/>
  <c r="O122" i="5"/>
  <c r="M122" i="5"/>
  <c r="L122" i="5"/>
  <c r="J122" i="5"/>
  <c r="I122" i="5"/>
  <c r="G122" i="5"/>
  <c r="S121" i="5"/>
  <c r="R121" i="5"/>
  <c r="P121" i="5"/>
  <c r="O121" i="5"/>
  <c r="M121" i="5"/>
  <c r="L121" i="5"/>
  <c r="J121" i="5"/>
  <c r="I121" i="5"/>
  <c r="G121" i="5"/>
  <c r="S120" i="5"/>
  <c r="R120" i="5"/>
  <c r="P120" i="5"/>
  <c r="O120" i="5"/>
  <c r="M120" i="5"/>
  <c r="L120" i="5"/>
  <c r="J120" i="5"/>
  <c r="I120" i="5"/>
  <c r="G120" i="5"/>
  <c r="S119" i="5"/>
  <c r="R119" i="5"/>
  <c r="P119" i="5"/>
  <c r="O119" i="5"/>
  <c r="M119" i="5"/>
  <c r="L119" i="5"/>
  <c r="J119" i="5"/>
  <c r="I119" i="5"/>
  <c r="G119" i="5"/>
  <c r="S118" i="5"/>
  <c r="R118" i="5"/>
  <c r="P118" i="5"/>
  <c r="O118" i="5"/>
  <c r="M118" i="5"/>
  <c r="L118" i="5"/>
  <c r="J118" i="5"/>
  <c r="I118" i="5"/>
  <c r="G118" i="5"/>
  <c r="S115" i="5"/>
  <c r="R115" i="5"/>
  <c r="P115" i="5"/>
  <c r="O115" i="5"/>
  <c r="M115" i="5"/>
  <c r="L115" i="5"/>
  <c r="J115" i="5"/>
  <c r="I115" i="5"/>
  <c r="G115" i="5"/>
  <c r="S114" i="5"/>
  <c r="R114" i="5"/>
  <c r="P114" i="5"/>
  <c r="O114" i="5"/>
  <c r="M114" i="5"/>
  <c r="L114" i="5"/>
  <c r="J114" i="5"/>
  <c r="I114" i="5"/>
  <c r="G114" i="5"/>
  <c r="S113" i="5"/>
  <c r="R113" i="5"/>
  <c r="P113" i="5"/>
  <c r="O113" i="5"/>
  <c r="M113" i="5"/>
  <c r="L113" i="5"/>
  <c r="J113" i="5"/>
  <c r="I113" i="5"/>
  <c r="G113" i="5"/>
  <c r="S112" i="5"/>
  <c r="R112" i="5"/>
  <c r="P112" i="5"/>
  <c r="O112" i="5"/>
  <c r="M112" i="5"/>
  <c r="L112" i="5"/>
  <c r="J112" i="5"/>
  <c r="I112" i="5"/>
  <c r="G112" i="5"/>
  <c r="S111" i="5"/>
  <c r="R111" i="5"/>
  <c r="P111" i="5"/>
  <c r="O111" i="5"/>
  <c r="M111" i="5"/>
  <c r="L111" i="5"/>
  <c r="J111" i="5"/>
  <c r="I111" i="5"/>
  <c r="G111" i="5"/>
  <c r="S110" i="5"/>
  <c r="R110" i="5"/>
  <c r="P110" i="5"/>
  <c r="O110" i="5"/>
  <c r="M110" i="5"/>
  <c r="L110" i="5"/>
  <c r="J110" i="5"/>
  <c r="I110" i="5"/>
  <c r="G110" i="5"/>
  <c r="S109" i="5"/>
  <c r="R109" i="5"/>
  <c r="P109" i="5"/>
  <c r="O109" i="5"/>
  <c r="M109" i="5"/>
  <c r="L109" i="5"/>
  <c r="J109" i="5"/>
  <c r="I109" i="5"/>
  <c r="G109" i="5"/>
  <c r="S108" i="5"/>
  <c r="R108" i="5"/>
  <c r="P108" i="5"/>
  <c r="O108" i="5"/>
  <c r="M108" i="5"/>
  <c r="L108" i="5"/>
  <c r="J108" i="5"/>
  <c r="I108" i="5"/>
  <c r="G108" i="5"/>
  <c r="S107" i="5"/>
  <c r="R107" i="5"/>
  <c r="P107" i="5"/>
  <c r="O107" i="5"/>
  <c r="M107" i="5"/>
  <c r="L107" i="5"/>
  <c r="J107" i="5"/>
  <c r="I107" i="5"/>
  <c r="G107" i="5"/>
  <c r="S106" i="5"/>
  <c r="R106" i="5"/>
  <c r="P106" i="5"/>
  <c r="O106" i="5"/>
  <c r="M106" i="5"/>
  <c r="L106" i="5"/>
  <c r="J106" i="5"/>
  <c r="I106" i="5"/>
  <c r="G106" i="5"/>
  <c r="S105" i="5"/>
  <c r="R105" i="5"/>
  <c r="P105" i="5"/>
  <c r="O105" i="5"/>
  <c r="M105" i="5"/>
  <c r="L105" i="5"/>
  <c r="J105" i="5"/>
  <c r="I105" i="5"/>
  <c r="G105" i="5"/>
  <c r="S104" i="5"/>
  <c r="R104" i="5"/>
  <c r="P104" i="5"/>
  <c r="O104" i="5"/>
  <c r="M104" i="5"/>
  <c r="L104" i="5"/>
  <c r="J104" i="5"/>
  <c r="I104" i="5"/>
  <c r="G104" i="5"/>
  <c r="S100" i="5"/>
  <c r="R100" i="5"/>
  <c r="P100" i="5"/>
  <c r="O100" i="5"/>
  <c r="M100" i="5"/>
  <c r="L100" i="5"/>
  <c r="J100" i="5"/>
  <c r="I100" i="5"/>
  <c r="G100" i="5"/>
  <c r="S99" i="5"/>
  <c r="R99" i="5"/>
  <c r="P99" i="5"/>
  <c r="O99" i="5"/>
  <c r="M99" i="5"/>
  <c r="L99" i="5"/>
  <c r="J99" i="5"/>
  <c r="I99" i="5"/>
  <c r="G99" i="5"/>
  <c r="S98" i="5"/>
  <c r="R98" i="5"/>
  <c r="P98" i="5"/>
  <c r="O98" i="5"/>
  <c r="M98" i="5"/>
  <c r="L98" i="5"/>
  <c r="J98" i="5"/>
  <c r="I98" i="5"/>
  <c r="G98" i="5"/>
  <c r="S97" i="5"/>
  <c r="R97" i="5"/>
  <c r="P97" i="5"/>
  <c r="O97" i="5"/>
  <c r="M97" i="5"/>
  <c r="L97" i="5"/>
  <c r="J97" i="5"/>
  <c r="I97" i="5"/>
  <c r="G97" i="5"/>
  <c r="S96" i="5"/>
  <c r="R96" i="5"/>
  <c r="P96" i="5"/>
  <c r="O96" i="5"/>
  <c r="M96" i="5"/>
  <c r="L96" i="5"/>
  <c r="J96" i="5"/>
  <c r="I96" i="5"/>
  <c r="G96" i="5"/>
  <c r="S95" i="5"/>
  <c r="R95" i="5"/>
  <c r="P95" i="5"/>
  <c r="O95" i="5"/>
  <c r="M95" i="5"/>
  <c r="L95" i="5"/>
  <c r="J95" i="5"/>
  <c r="I95" i="5"/>
  <c r="G95" i="5"/>
  <c r="S94" i="5"/>
  <c r="R94" i="5"/>
  <c r="P94" i="5"/>
  <c r="O94" i="5"/>
  <c r="M94" i="5"/>
  <c r="L94" i="5"/>
  <c r="J94" i="5"/>
  <c r="I94" i="5"/>
  <c r="G94" i="5"/>
  <c r="S93" i="5"/>
  <c r="R93" i="5"/>
  <c r="P93" i="5"/>
  <c r="O93" i="5"/>
  <c r="M93" i="5"/>
  <c r="L93" i="5"/>
  <c r="J93" i="5"/>
  <c r="I93" i="5"/>
  <c r="G93" i="5"/>
  <c r="S92" i="5"/>
  <c r="R92" i="5"/>
  <c r="P92" i="5"/>
  <c r="O92" i="5"/>
  <c r="M92" i="5"/>
  <c r="L92" i="5"/>
  <c r="J92" i="5"/>
  <c r="I92" i="5"/>
  <c r="G92" i="5"/>
  <c r="S91" i="5"/>
  <c r="R91" i="5"/>
  <c r="P91" i="5"/>
  <c r="O91" i="5"/>
  <c r="M91" i="5"/>
  <c r="L91" i="5"/>
  <c r="J91" i="5"/>
  <c r="I91" i="5"/>
  <c r="G91" i="5"/>
  <c r="S90" i="5"/>
  <c r="R90" i="5"/>
  <c r="P90" i="5"/>
  <c r="O90" i="5"/>
  <c r="M90" i="5"/>
  <c r="L90" i="5"/>
  <c r="J90" i="5"/>
  <c r="I90" i="5"/>
  <c r="G90" i="5"/>
  <c r="S89" i="5"/>
  <c r="R89" i="5"/>
  <c r="P89" i="5"/>
  <c r="O89" i="5"/>
  <c r="M89" i="5"/>
  <c r="L89" i="5"/>
  <c r="J89" i="5"/>
  <c r="I89" i="5"/>
  <c r="G89" i="5"/>
  <c r="S86" i="5"/>
  <c r="R86" i="5"/>
  <c r="P86" i="5"/>
  <c r="O86" i="5"/>
  <c r="M86" i="5"/>
  <c r="L86" i="5"/>
  <c r="J86" i="5"/>
  <c r="I86" i="5"/>
  <c r="G86" i="5"/>
  <c r="S85" i="5"/>
  <c r="R85" i="5"/>
  <c r="P85" i="5"/>
  <c r="O85" i="5"/>
  <c r="M85" i="5"/>
  <c r="L85" i="5"/>
  <c r="J85" i="5"/>
  <c r="I85" i="5"/>
  <c r="G85" i="5"/>
  <c r="S84" i="5"/>
  <c r="R84" i="5"/>
  <c r="P84" i="5"/>
  <c r="O84" i="5"/>
  <c r="M84" i="5"/>
  <c r="L84" i="5"/>
  <c r="J84" i="5"/>
  <c r="I84" i="5"/>
  <c r="G84" i="5"/>
  <c r="S83" i="5"/>
  <c r="R83" i="5"/>
  <c r="P83" i="5"/>
  <c r="O83" i="5"/>
  <c r="M83" i="5"/>
  <c r="L83" i="5"/>
  <c r="J83" i="5"/>
  <c r="I83" i="5"/>
  <c r="G83" i="5"/>
  <c r="S82" i="5"/>
  <c r="R82" i="5"/>
  <c r="P82" i="5"/>
  <c r="O82" i="5"/>
  <c r="M82" i="5"/>
  <c r="L82" i="5"/>
  <c r="J82" i="5"/>
  <c r="I82" i="5"/>
  <c r="G82" i="5"/>
  <c r="S81" i="5"/>
  <c r="R81" i="5"/>
  <c r="P81" i="5"/>
  <c r="O81" i="5"/>
  <c r="M81" i="5"/>
  <c r="L81" i="5"/>
  <c r="J81" i="5"/>
  <c r="I81" i="5"/>
  <c r="G81" i="5"/>
  <c r="S80" i="5"/>
  <c r="R80" i="5"/>
  <c r="P80" i="5"/>
  <c r="O80" i="5"/>
  <c r="M80" i="5"/>
  <c r="L80" i="5"/>
  <c r="J80" i="5"/>
  <c r="I80" i="5"/>
  <c r="G80" i="5"/>
  <c r="S79" i="5"/>
  <c r="R79" i="5"/>
  <c r="P79" i="5"/>
  <c r="O79" i="5"/>
  <c r="M79" i="5"/>
  <c r="L79" i="5"/>
  <c r="J79" i="5"/>
  <c r="I79" i="5"/>
  <c r="G79" i="5"/>
  <c r="S76" i="5"/>
  <c r="R76" i="5"/>
  <c r="P76" i="5"/>
  <c r="O76" i="5"/>
  <c r="M76" i="5"/>
  <c r="L76" i="5"/>
  <c r="J76" i="5"/>
  <c r="I76" i="5"/>
  <c r="G76" i="5"/>
  <c r="S75" i="5"/>
  <c r="R75" i="5"/>
  <c r="P75" i="5"/>
  <c r="O75" i="5"/>
  <c r="M75" i="5"/>
  <c r="L75" i="5"/>
  <c r="J75" i="5"/>
  <c r="I75" i="5"/>
  <c r="G75" i="5"/>
  <c r="S74" i="5"/>
  <c r="R74" i="5"/>
  <c r="P74" i="5"/>
  <c r="O74" i="5"/>
  <c r="M74" i="5"/>
  <c r="L74" i="5"/>
  <c r="J74" i="5"/>
  <c r="I74" i="5"/>
  <c r="G74" i="5"/>
  <c r="S73" i="5"/>
  <c r="R73" i="5"/>
  <c r="P73" i="5"/>
  <c r="O73" i="5"/>
  <c r="M73" i="5"/>
  <c r="L73" i="5"/>
  <c r="J73" i="5"/>
  <c r="I73" i="5"/>
  <c r="G73" i="5"/>
  <c r="S72" i="5"/>
  <c r="R72" i="5"/>
  <c r="P72" i="5"/>
  <c r="O72" i="5"/>
  <c r="M72" i="5"/>
  <c r="L72" i="5"/>
  <c r="J72" i="5"/>
  <c r="I72" i="5"/>
  <c r="G72" i="5"/>
  <c r="S69" i="5"/>
  <c r="R69" i="5"/>
  <c r="P69" i="5"/>
  <c r="O69" i="5"/>
  <c r="M69" i="5"/>
  <c r="L69" i="5"/>
  <c r="J69" i="5"/>
  <c r="I69" i="5"/>
  <c r="G69" i="5"/>
  <c r="S66" i="5"/>
  <c r="R66" i="5"/>
  <c r="P66" i="5"/>
  <c r="O66" i="5"/>
  <c r="M66" i="5"/>
  <c r="L66" i="5"/>
  <c r="J66" i="5"/>
  <c r="I66" i="5"/>
  <c r="G66" i="5"/>
  <c r="S65" i="5"/>
  <c r="R65" i="5"/>
  <c r="P65" i="5"/>
  <c r="O65" i="5"/>
  <c r="M65" i="5"/>
  <c r="L65" i="5"/>
  <c r="J65" i="5"/>
  <c r="I65" i="5"/>
  <c r="G65" i="5"/>
  <c r="S64" i="5"/>
  <c r="R64" i="5"/>
  <c r="P64" i="5"/>
  <c r="O64" i="5"/>
  <c r="M64" i="5"/>
  <c r="L64" i="5"/>
  <c r="J64" i="5"/>
  <c r="I64" i="5"/>
  <c r="G64" i="5"/>
  <c r="S63" i="5"/>
  <c r="R63" i="5"/>
  <c r="P63" i="5"/>
  <c r="O63" i="5"/>
  <c r="M63" i="5"/>
  <c r="L63" i="5"/>
  <c r="J63" i="5"/>
  <c r="I63" i="5"/>
  <c r="G63" i="5"/>
  <c r="S62" i="5"/>
  <c r="R62" i="5"/>
  <c r="P62" i="5"/>
  <c r="O62" i="5"/>
  <c r="M62" i="5"/>
  <c r="L62" i="5"/>
  <c r="J62" i="5"/>
  <c r="I62" i="5"/>
  <c r="G62" i="5"/>
  <c r="S61" i="5"/>
  <c r="R61" i="5"/>
  <c r="P61" i="5"/>
  <c r="O61" i="5"/>
  <c r="M61" i="5"/>
  <c r="L61" i="5"/>
  <c r="J61" i="5"/>
  <c r="I61" i="5"/>
  <c r="G61" i="5"/>
  <c r="S60" i="5"/>
  <c r="R60" i="5"/>
  <c r="P60" i="5"/>
  <c r="O60" i="5"/>
  <c r="M60" i="5"/>
  <c r="L60" i="5"/>
  <c r="J60" i="5"/>
  <c r="I60" i="5"/>
  <c r="G60" i="5"/>
  <c r="S56" i="5"/>
  <c r="R56" i="5"/>
  <c r="P56" i="5"/>
  <c r="O56" i="5"/>
  <c r="M56" i="5"/>
  <c r="L56" i="5"/>
  <c r="J56" i="5"/>
  <c r="I56" i="5"/>
  <c r="G56" i="5"/>
  <c r="S55" i="5"/>
  <c r="R55" i="5"/>
  <c r="P55" i="5"/>
  <c r="O55" i="5"/>
  <c r="M55" i="5"/>
  <c r="L55" i="5"/>
  <c r="J55" i="5"/>
  <c r="I55" i="5"/>
  <c r="G55" i="5"/>
  <c r="S54" i="5"/>
  <c r="R54" i="5"/>
  <c r="P54" i="5"/>
  <c r="O54" i="5"/>
  <c r="M54" i="5"/>
  <c r="L54" i="5"/>
  <c r="J54" i="5"/>
  <c r="I54" i="5"/>
  <c r="G54" i="5"/>
  <c r="S53" i="5"/>
  <c r="R53" i="5"/>
  <c r="P53" i="5"/>
  <c r="O53" i="5"/>
  <c r="M53" i="5"/>
  <c r="L53" i="5"/>
  <c r="J53" i="5"/>
  <c r="I53" i="5"/>
  <c r="G53" i="5"/>
  <c r="S52" i="5"/>
  <c r="R52" i="5"/>
  <c r="P52" i="5"/>
  <c r="O52" i="5"/>
  <c r="M52" i="5"/>
  <c r="L52" i="5"/>
  <c r="J52" i="5"/>
  <c r="I52" i="5"/>
  <c r="G52" i="5"/>
  <c r="S51" i="5"/>
  <c r="R51" i="5"/>
  <c r="P51" i="5"/>
  <c r="O51" i="5"/>
  <c r="M51" i="5"/>
  <c r="L51" i="5"/>
  <c r="J51" i="5"/>
  <c r="I51" i="5"/>
  <c r="G51" i="5"/>
  <c r="S50" i="5"/>
  <c r="R50" i="5"/>
  <c r="P50" i="5"/>
  <c r="O50" i="5"/>
  <c r="M50" i="5"/>
  <c r="L50" i="5"/>
  <c r="J50" i="5"/>
  <c r="I50" i="5"/>
  <c r="G50" i="5"/>
  <c r="S49" i="5"/>
  <c r="R49" i="5"/>
  <c r="P49" i="5"/>
  <c r="O49" i="5"/>
  <c r="M49" i="5"/>
  <c r="L49" i="5"/>
  <c r="J49" i="5"/>
  <c r="I49" i="5"/>
  <c r="G49" i="5"/>
  <c r="S48" i="5"/>
  <c r="R48" i="5"/>
  <c r="P48" i="5"/>
  <c r="O48" i="5"/>
  <c r="M48" i="5"/>
  <c r="L48" i="5"/>
  <c r="J48" i="5"/>
  <c r="I48" i="5"/>
  <c r="G48" i="5"/>
  <c r="S47" i="5"/>
  <c r="R47" i="5"/>
  <c r="P47" i="5"/>
  <c r="O47" i="5"/>
  <c r="M47" i="5"/>
  <c r="L47" i="5"/>
  <c r="J47" i="5"/>
  <c r="I47" i="5"/>
  <c r="G47" i="5"/>
  <c r="S44" i="5"/>
  <c r="R44" i="5"/>
  <c r="P44" i="5"/>
  <c r="O44" i="5"/>
  <c r="M44" i="5"/>
  <c r="L44" i="5"/>
  <c r="J44" i="5"/>
  <c r="I44" i="5"/>
  <c r="G44" i="5"/>
  <c r="S43" i="5"/>
  <c r="R43" i="5"/>
  <c r="P43" i="5"/>
  <c r="O43" i="5"/>
  <c r="M43" i="5"/>
  <c r="L43" i="5"/>
  <c r="J43" i="5"/>
  <c r="I43" i="5"/>
  <c r="G43" i="5"/>
  <c r="S42" i="5"/>
  <c r="R42" i="5"/>
  <c r="P42" i="5"/>
  <c r="O42" i="5"/>
  <c r="M42" i="5"/>
  <c r="L42" i="5"/>
  <c r="J42" i="5"/>
  <c r="I42" i="5"/>
  <c r="G42" i="5"/>
  <c r="S41" i="5"/>
  <c r="R41" i="5"/>
  <c r="P41" i="5"/>
  <c r="O41" i="5"/>
  <c r="M41" i="5"/>
  <c r="L41" i="5"/>
  <c r="J41" i="5"/>
  <c r="I41" i="5"/>
  <c r="G41" i="5"/>
  <c r="S40" i="5"/>
  <c r="R40" i="5"/>
  <c r="P40" i="5"/>
  <c r="O40" i="5"/>
  <c r="M40" i="5"/>
  <c r="L40" i="5"/>
  <c r="J40" i="5"/>
  <c r="I40" i="5"/>
  <c r="G40" i="5"/>
  <c r="S39" i="5"/>
  <c r="R39" i="5"/>
  <c r="P39" i="5"/>
  <c r="O39" i="5"/>
  <c r="M39" i="5"/>
  <c r="L39" i="5"/>
  <c r="J39" i="5"/>
  <c r="I39" i="5"/>
  <c r="G39" i="5"/>
  <c r="S38" i="5"/>
  <c r="R38" i="5"/>
  <c r="P38" i="5"/>
  <c r="O38" i="5"/>
  <c r="M38" i="5"/>
  <c r="L38" i="5"/>
  <c r="J38" i="5"/>
  <c r="I38" i="5"/>
  <c r="G38" i="5"/>
  <c r="S37" i="5"/>
  <c r="R37" i="5"/>
  <c r="P37" i="5"/>
  <c r="O37" i="5"/>
  <c r="M37" i="5"/>
  <c r="L37" i="5"/>
  <c r="J37" i="5"/>
  <c r="I37" i="5"/>
  <c r="G37" i="5"/>
  <c r="S36" i="5"/>
  <c r="R36" i="5"/>
  <c r="P36" i="5"/>
  <c r="O36" i="5"/>
  <c r="M36" i="5"/>
  <c r="L36" i="5"/>
  <c r="J36" i="5"/>
  <c r="I36" i="5"/>
  <c r="G36" i="5"/>
  <c r="S35" i="5"/>
  <c r="R35" i="5"/>
  <c r="P35" i="5"/>
  <c r="O35" i="5"/>
  <c r="M35" i="5"/>
  <c r="L35" i="5"/>
  <c r="J35" i="5"/>
  <c r="I35" i="5"/>
  <c r="G35" i="5"/>
  <c r="S34" i="5"/>
  <c r="R34" i="5"/>
  <c r="P34" i="5"/>
  <c r="O34" i="5"/>
  <c r="M34" i="5"/>
  <c r="L34" i="5"/>
  <c r="J34" i="5"/>
  <c r="I34" i="5"/>
  <c r="G34" i="5"/>
  <c r="S33" i="5"/>
  <c r="R33" i="5"/>
  <c r="P33" i="5"/>
  <c r="O33" i="5"/>
  <c r="M33" i="5"/>
  <c r="L33" i="5"/>
  <c r="J33" i="5"/>
  <c r="I33" i="5"/>
  <c r="G33" i="5"/>
  <c r="S32" i="5"/>
  <c r="R32" i="5"/>
  <c r="P32" i="5"/>
  <c r="O32" i="5"/>
  <c r="M32" i="5"/>
  <c r="L32" i="5"/>
  <c r="J32" i="5"/>
  <c r="I32" i="5"/>
  <c r="G32" i="5"/>
  <c r="S29" i="5"/>
  <c r="R29" i="5"/>
  <c r="P29" i="5"/>
  <c r="O29" i="5"/>
  <c r="M29" i="5"/>
  <c r="L29" i="5"/>
  <c r="J29" i="5"/>
  <c r="I29" i="5"/>
  <c r="G29" i="5"/>
  <c r="S28" i="5"/>
  <c r="R28" i="5"/>
  <c r="P28" i="5"/>
  <c r="O28" i="5"/>
  <c r="M28" i="5"/>
  <c r="L28" i="5"/>
  <c r="J28" i="5"/>
  <c r="I28" i="5"/>
  <c r="G28" i="5"/>
  <c r="S25" i="5"/>
  <c r="R25" i="5"/>
  <c r="P25" i="5"/>
  <c r="O25" i="5"/>
  <c r="M25" i="5"/>
  <c r="L25" i="5"/>
  <c r="J25" i="5"/>
  <c r="I25" i="5"/>
  <c r="G25" i="5"/>
  <c r="S24" i="5"/>
  <c r="R24" i="5"/>
  <c r="P24" i="5"/>
  <c r="O24" i="5"/>
  <c r="M24" i="5"/>
  <c r="L24" i="5"/>
  <c r="J24" i="5"/>
  <c r="I24" i="5"/>
  <c r="G24" i="5"/>
  <c r="S23" i="5"/>
  <c r="R23" i="5"/>
  <c r="P23" i="5"/>
  <c r="O23" i="5"/>
  <c r="M23" i="5"/>
  <c r="L23" i="5"/>
  <c r="J23" i="5"/>
  <c r="I23" i="5"/>
  <c r="G23" i="5"/>
  <c r="S22" i="5"/>
  <c r="R22" i="5"/>
  <c r="P22" i="5"/>
  <c r="O22" i="5"/>
  <c r="M22" i="5"/>
  <c r="L22" i="5"/>
  <c r="J22" i="5"/>
  <c r="I22" i="5"/>
  <c r="G22" i="5"/>
  <c r="S21" i="5"/>
  <c r="R21" i="5"/>
  <c r="P21" i="5"/>
  <c r="O21" i="5"/>
  <c r="M21" i="5"/>
  <c r="L21" i="5"/>
  <c r="J21" i="5"/>
  <c r="I21" i="5"/>
  <c r="G21" i="5"/>
  <c r="S20" i="5"/>
  <c r="R20" i="5"/>
  <c r="P20" i="5"/>
  <c r="O20" i="5"/>
  <c r="M20" i="5"/>
  <c r="L20" i="5"/>
  <c r="J20" i="5"/>
  <c r="I20" i="5"/>
  <c r="G20" i="5"/>
  <c r="S17" i="5"/>
  <c r="R17" i="5"/>
  <c r="P17" i="5"/>
  <c r="O17" i="5"/>
  <c r="M17" i="5"/>
  <c r="L17" i="5"/>
  <c r="J17" i="5"/>
  <c r="I17" i="5"/>
  <c r="G17" i="5"/>
  <c r="S16" i="5"/>
  <c r="R16" i="5"/>
  <c r="P16" i="5"/>
  <c r="O16" i="5"/>
  <c r="M16" i="5"/>
  <c r="L16" i="5"/>
  <c r="J16" i="5"/>
  <c r="I16" i="5"/>
  <c r="G16" i="5"/>
  <c r="S15" i="5"/>
  <c r="R15" i="5"/>
  <c r="P15" i="5"/>
  <c r="O15" i="5"/>
  <c r="M15" i="5"/>
  <c r="L15" i="5"/>
  <c r="J15" i="5"/>
  <c r="I15" i="5"/>
  <c r="G15" i="5"/>
  <c r="S14" i="5"/>
  <c r="R14" i="5"/>
  <c r="P14" i="5"/>
  <c r="O14" i="5"/>
  <c r="M14" i="5"/>
  <c r="L14" i="5"/>
  <c r="J14" i="5"/>
  <c r="I14" i="5"/>
  <c r="G14" i="5"/>
  <c r="S13" i="5"/>
  <c r="R13" i="5"/>
  <c r="P13" i="5"/>
  <c r="O13" i="5"/>
  <c r="M13" i="5"/>
  <c r="L13" i="5"/>
  <c r="J13" i="5"/>
  <c r="I13" i="5"/>
  <c r="G13" i="5"/>
  <c r="S12" i="5"/>
  <c r="R12" i="5"/>
  <c r="P12" i="5"/>
  <c r="O12" i="5"/>
  <c r="M12" i="5"/>
  <c r="L12" i="5"/>
  <c r="J12" i="5"/>
  <c r="I12" i="5"/>
  <c r="G12" i="5"/>
  <c r="S11" i="5"/>
  <c r="R11" i="5"/>
  <c r="P11" i="5"/>
  <c r="O11" i="5"/>
  <c r="M11" i="5"/>
  <c r="L11" i="5"/>
  <c r="J11" i="5"/>
  <c r="I11" i="5"/>
  <c r="G11" i="5"/>
  <c r="S10" i="5"/>
  <c r="R10" i="5"/>
  <c r="P10" i="5"/>
  <c r="O10" i="5"/>
  <c r="M10" i="5"/>
  <c r="L10" i="5"/>
  <c r="J10" i="5"/>
  <c r="I10" i="5"/>
  <c r="G10" i="5"/>
  <c r="S9" i="5"/>
  <c r="R9" i="5"/>
  <c r="R223" i="5" s="1"/>
  <c r="R225" i="5" s="1"/>
  <c r="P9" i="5"/>
  <c r="O9" i="5"/>
  <c r="O223" i="5" s="1"/>
  <c r="O225" i="5" s="1"/>
  <c r="M9" i="5"/>
  <c r="L9" i="5"/>
  <c r="L223" i="5" s="1"/>
  <c r="L225" i="5" s="1"/>
  <c r="J9" i="5"/>
  <c r="I9" i="5"/>
  <c r="I223" i="5" s="1"/>
  <c r="I225" i="5" s="1"/>
  <c r="G9" i="5"/>
  <c r="G223" i="5" s="1"/>
  <c r="G225" i="5" s="1"/>
  <c r="H3" i="5"/>
  <c r="A3" i="5"/>
  <c r="O230" i="5" l="1"/>
  <c r="O227" i="5"/>
  <c r="O236" i="5"/>
  <c r="O226" i="5"/>
  <c r="O228" i="5"/>
  <c r="O237" i="5"/>
  <c r="R230" i="5"/>
  <c r="R227" i="5"/>
  <c r="R236" i="5"/>
  <c r="R226" i="5"/>
  <c r="R228" i="5"/>
  <c r="R237" i="5"/>
  <c r="I237" i="5"/>
  <c r="I230" i="5"/>
  <c r="I227" i="5"/>
  <c r="I236" i="5"/>
  <c r="I226" i="5"/>
  <c r="I228" i="5"/>
  <c r="G237" i="5"/>
  <c r="G230" i="5"/>
  <c r="G227" i="5"/>
  <c r="G236" i="5"/>
  <c r="G226" i="5"/>
  <c r="G229" i="5" s="1"/>
  <c r="G231" i="5" s="1"/>
  <c r="G239" i="5" s="1"/>
  <c r="G228" i="5"/>
  <c r="L237" i="5"/>
  <c r="L230" i="5"/>
  <c r="L227" i="5"/>
  <c r="L236" i="5"/>
  <c r="L226" i="5"/>
  <c r="L229" i="5" s="1"/>
  <c r="L231" i="5" s="1"/>
  <c r="L241" i="5" s="1"/>
  <c r="L228" i="5"/>
  <c r="P229" i="5"/>
  <c r="L244" i="5" l="1"/>
  <c r="L245" i="5" s="1"/>
  <c r="M245" i="5" s="1"/>
  <c r="M241" i="5"/>
  <c r="K247" i="5" s="1"/>
  <c r="L242" i="5"/>
  <c r="M242" i="5" s="1"/>
  <c r="R229" i="5"/>
  <c r="R231" i="5" s="1"/>
  <c r="R241" i="5" s="1"/>
  <c r="I229" i="5"/>
  <c r="I231" i="5" s="1"/>
  <c r="I241" i="5" s="1"/>
  <c r="O229" i="5"/>
  <c r="O231" i="5" s="1"/>
  <c r="O241" i="5" s="1"/>
  <c r="O244" i="5" l="1"/>
  <c r="O245" i="5" s="1"/>
  <c r="P245" i="5" s="1"/>
  <c r="P241" i="5"/>
  <c r="O242" i="5"/>
  <c r="P242" i="5" s="1"/>
  <c r="I242" i="5"/>
  <c r="J242" i="5" s="1"/>
  <c r="I244" i="5"/>
  <c r="I245" i="5" s="1"/>
  <c r="J245" i="5" s="1"/>
  <c r="J241" i="5"/>
  <c r="R244" i="5"/>
  <c r="R245" i="5" s="1"/>
  <c r="S245" i="5" s="1"/>
  <c r="S241" i="5"/>
  <c r="Q247" i="5" s="1"/>
  <c r="R242" i="5"/>
  <c r="S242" i="5" s="1"/>
  <c r="N247" i="5" l="1"/>
  <c r="H247" i="5"/>
</calcChain>
</file>

<file path=xl/sharedStrings.xml><?xml version="1.0" encoding="utf-8"?>
<sst xmlns="http://schemas.openxmlformats.org/spreadsheetml/2006/main" count="1559" uniqueCount="628">
  <si>
    <t xml:space="preserve">UNIVERSIDAD DEL CAUCA
VICERRECTORIA ADMINISTRATIVA
CONVOCATORIA PUBLICA No. 039 DE 2022
ACTA DE CIERRE DEL PLAZO Y APERTURA DE OFERTAS 
</t>
  </si>
  <si>
    <t>OBJETO: SUMINISTRO DE TINTAS, TONER Y ELEMENTOS DE PAPELERÍA Y DE OFICINA PARA LAS DIFERENTES DEPENDENCIAS DE LA UNIVERSIDAD DEL CAUCA</t>
  </si>
  <si>
    <t>Presupuesto Oficial =  $268.804.916</t>
  </si>
  <si>
    <t xml:space="preserve">Conforme al calendario indicado en el Pliego de Condiciones, se procede a verificar la carta de presentación de la oferta, verificación de los requisitos jurídicos, técnicos y de capacidad financiera. </t>
  </si>
  <si>
    <t>En este orden de ideas, se dá inicio a la apertura de las ofertas presentadas:</t>
  </si>
  <si>
    <t>Al proceso se presentaron: TRES (03) ofertas, conforme a la información que se describe a continuación:</t>
  </si>
  <si>
    <t>Orden de apertura</t>
  </si>
  <si>
    <t xml:space="preserve">PROPONENTE </t>
  </si>
  <si>
    <t>ARCHIVOS</t>
  </si>
  <si>
    <t>GARANTÍA DE SERIEDAD DE LA OFERTA</t>
  </si>
  <si>
    <t xml:space="preserve">OBSERVACIONES </t>
  </si>
  <si>
    <t>Compañía de Seguros y No. de póliza.</t>
  </si>
  <si>
    <t>HERMES RODRIGUEZ POLO - INFOSUR</t>
  </si>
  <si>
    <t>DOS SOBRES</t>
  </si>
  <si>
    <t>SURAMERICANA. 
POLIZA NO. 3457913-2</t>
  </si>
  <si>
    <t>TIENE 110 FOLIOS Y UN CD</t>
  </si>
  <si>
    <t>IMPORTADORA Y COMERCIALIZADORA CAUCA LIMITADA</t>
  </si>
  <si>
    <t>SURAMERICANA. 
POLIZA NO. 3457838-8</t>
  </si>
  <si>
    <t>TIENE 215 FOLIOS</t>
  </si>
  <si>
    <t>MARIA ALEJANDRA PRADO VILLAQUIRAN - UTILGRAFICAS</t>
  </si>
  <si>
    <t>SEGUROS MUNDIAL.
POLIZA NO. CCS-100015957</t>
  </si>
  <si>
    <t>TIENE 140 FOLIOS Y UN CD</t>
  </si>
  <si>
    <t>En constancia de lo anterior, se firma en Popayán a los once (11) días del mes de octubre de dos mil veintidos (2022).</t>
  </si>
  <si>
    <t>Original Firmado</t>
  </si>
  <si>
    <t>JORGE ENRIQUE BARRERA MORENO</t>
  </si>
  <si>
    <t xml:space="preserve">Presidente, Junta de Licitaciones y Contratos </t>
  </si>
  <si>
    <t xml:space="preserve">Universidad del Cauca </t>
  </si>
  <si>
    <t>Proyectó: Alejandra Valencia</t>
  </si>
  <si>
    <t>UNIVERSIDAD DEL CAUCA - VICERRECTORÍA ADMINISTRATIVA</t>
  </si>
  <si>
    <t>CONVOCATORIA PÚBLICA N° 039 - 2022</t>
  </si>
  <si>
    <t xml:space="preserve">VERIFICACIÓN REQUISITOS JURÍDICOS HABILITANTES - PROPONENTES </t>
  </si>
  <si>
    <t>ITEM</t>
  </si>
  <si>
    <t>PROPONENTES</t>
  </si>
  <si>
    <t>REQUERIMIENTOS</t>
  </si>
  <si>
    <t>CUMPLE</t>
  </si>
  <si>
    <t>OBSERVACIÓN</t>
  </si>
  <si>
    <t>REQUISITOS DE CAPACIDAD JURIDICA</t>
  </si>
  <si>
    <t>CARTA DE PRESENTACIÓN DE LA PROPUESTA</t>
  </si>
  <si>
    <t xml:space="preserve">SI </t>
  </si>
  <si>
    <t>EXISTENCIA Y CAPACIDAD LEGAL</t>
  </si>
  <si>
    <t xml:space="preserve">CEDULA DE CIUDADANÍA </t>
  </si>
  <si>
    <t xml:space="preserve">REGISTRO UNICO DE PROPONENTES </t>
  </si>
  <si>
    <t>CARTA DE ACEPTACION DEL PRESUPUESTO OFICIAL</t>
  </si>
  <si>
    <t>NO</t>
  </si>
  <si>
    <t>RUT</t>
  </si>
  <si>
    <t>ACREDITACIÓN DE LOS APORTES A LOS SITEMAS DE SEGURIDAD SOCIAL INTEGRAL Y PARAFISCALES</t>
  </si>
  <si>
    <t>COMPROMISO DE TRANSPARENCIA ANEXO J</t>
  </si>
  <si>
    <t>PAZ Y SALVO EXPEDIDO POR LA DIVISIÓN DE GESTIÓN FINANCIERA DE LA UNIVERSIDAD DEL CAUCA</t>
  </si>
  <si>
    <t>NO APORTA EL DOCUMENTO</t>
  </si>
  <si>
    <t>CERTIFICADO DE ANTECEDENTES FISCALES, DISCIPLINARIOS Y JUDICIALES</t>
  </si>
  <si>
    <t>REGISTRO NACIONAL DE MEDIDAS CORRECTIVAS</t>
  </si>
  <si>
    <t>EXPERIENCIA (COMPONENTE JURIDICO)</t>
  </si>
  <si>
    <t>CONCEPTO</t>
  </si>
  <si>
    <t>HABIL</t>
  </si>
  <si>
    <t>NO HABIL</t>
  </si>
  <si>
    <t>LADY CRISTINA PAZ BURBANO</t>
  </si>
  <si>
    <t>Profesional Universitaria</t>
  </si>
  <si>
    <t>Oficina Asesora Juridica</t>
  </si>
  <si>
    <t>UNIVERSIDAD DEL CAUCA
VICERRECTORIA ADMINISTRATIVA
CONVOCATORIA PUBLICA No. 039 DE 2022
INFORME DE EVALUACIÓN DE OFERTAS</t>
  </si>
  <si>
    <t xml:space="preserve">VERIFICACIÓN REQUISITOS TECNICOS HABILITANTES - PROPONENTES </t>
  </si>
  <si>
    <t>Objeto: SUMINISTRO DE TINTAS, TONER Y ELEMENTOS DE PAPELERÍA Y DE OFICINA PARA LAS DIFERENTES DEPENDENCIAS DE LA UNIVERSIDAD DEL CAUCA</t>
  </si>
  <si>
    <t>OBSERVACION</t>
  </si>
  <si>
    <t>EXPERIENCIA</t>
  </si>
  <si>
    <t>SI</t>
  </si>
  <si>
    <t xml:space="preserve">PUNTO DE ATENCION AL PUBLICO </t>
  </si>
  <si>
    <t xml:space="preserve">FICHAS TECNICAS Y CARACTERISTICAS TECNICAS EXIGIDAS </t>
  </si>
  <si>
    <t>NO APORTA LAS FICHAS TECNICAS</t>
  </si>
  <si>
    <t xml:space="preserve">NO HABIL </t>
  </si>
  <si>
    <t>JOSE REYMIR OJEDA OJEDA</t>
  </si>
  <si>
    <t>Profesional Especializado</t>
  </si>
  <si>
    <t>Area de Adquisiciones e Inventarios</t>
  </si>
  <si>
    <t>UNIVERSIDAD DEL CAUCA</t>
  </si>
  <si>
    <t>VICERRECTORIA ADMINISTRATIVA</t>
  </si>
  <si>
    <t>PRESUPUESTO OFICIAL</t>
  </si>
  <si>
    <t>VR.UNITARIO</t>
  </si>
  <si>
    <t>VR.TOTAL</t>
  </si>
  <si>
    <t xml:space="preserve"> VrUnit. Ofertado</t>
  </si>
  <si>
    <t>APU No.</t>
  </si>
  <si>
    <t>DESCRIPCION ACTIVIDAD</t>
  </si>
  <si>
    <t>UND</t>
  </si>
  <si>
    <t>CANT.</t>
  </si>
  <si>
    <t>≤ VrUnit. Oficial</t>
  </si>
  <si>
    <t>A</t>
  </si>
  <si>
    <t>PISTA DE ATLETISMO</t>
  </si>
  <si>
    <t>PRELIMINARES</t>
  </si>
  <si>
    <t>1.1</t>
  </si>
  <si>
    <t>Localización y replanteo de pista, incluye localización de áreas de pista, medias lunas, área de entrada maratón, de calentamiento, localización de cerramientos, comisión y equipo de topografía durante la ejecución de la obra.</t>
  </si>
  <si>
    <t>M2</t>
  </si>
  <si>
    <t>1.2</t>
  </si>
  <si>
    <t>Demolición de viga perimetral de pista atlética existente en concreto, incluyendo cimentación del mismo, dimensión promedio .015 x 0.40; y viga de cerramiento existente calle 10 N y carrera 2 calle 15 N</t>
  </si>
  <si>
    <t>ML</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</si>
  <si>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</si>
  <si>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</si>
  <si>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</si>
  <si>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</si>
  <si>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</si>
  <si>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</si>
  <si>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M3</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</si>
  <si>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</si>
  <si>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</si>
  <si>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</si>
  <si>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</si>
  <si>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</si>
  <si>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</si>
  <si>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</si>
  <si>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</si>
  <si>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</si>
  <si>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</si>
  <si>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</si>
  <si>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</si>
  <si>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</si>
  <si>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</si>
  <si>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</si>
  <si>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</si>
  <si>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</si>
  <si>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</si>
  <si>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</si>
  <si>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</si>
  <si>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</si>
  <si>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</si>
  <si>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</si>
  <si>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</si>
  <si>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</si>
  <si>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</si>
  <si>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</si>
  <si>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</si>
  <si>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</si>
  <si>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</si>
  <si>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</si>
  <si>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</si>
  <si>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</si>
  <si>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</si>
  <si>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</si>
  <si>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</si>
  <si>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</si>
  <si>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</si>
  <si>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</si>
  <si>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</si>
  <si>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</si>
  <si>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</si>
  <si>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</si>
  <si>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</si>
  <si>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</si>
  <si>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</si>
  <si>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</si>
  <si>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</si>
  <si>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KG</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</si>
  <si>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</si>
  <si>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</si>
  <si>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</si>
  <si>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</si>
  <si>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</si>
  <si>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</si>
  <si>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</si>
  <si>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</si>
  <si>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</si>
  <si>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</si>
  <si>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</si>
  <si>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</si>
  <si>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</si>
  <si>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</si>
  <si>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</si>
  <si>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</si>
  <si>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</si>
  <si>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</si>
  <si>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</si>
  <si>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</si>
  <si>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</si>
  <si>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</si>
  <si>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</si>
  <si>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</si>
  <si>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</si>
  <si>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</si>
  <si>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</si>
  <si>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</si>
  <si>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</si>
  <si>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</si>
  <si>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</si>
  <si>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</si>
  <si>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</si>
  <si>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</si>
  <si>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</si>
  <si>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</si>
  <si>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</si>
  <si>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</si>
  <si>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</si>
  <si>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</si>
  <si>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</si>
  <si>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</si>
  <si>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</si>
  <si>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</si>
  <si>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</si>
  <si>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</si>
  <si>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</si>
  <si>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</si>
  <si>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</si>
  <si>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</si>
  <si>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</si>
  <si>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</si>
  <si>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</si>
  <si>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</si>
  <si>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</si>
  <si>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</si>
  <si>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</si>
  <si>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</si>
  <si>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</si>
  <si>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</si>
  <si>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</si>
  <si>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</si>
  <si>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</si>
  <si>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</si>
  <si>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</si>
  <si>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</si>
  <si>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</si>
  <si>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</si>
  <si>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</si>
  <si>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</si>
  <si>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</si>
  <si>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</si>
  <si>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</si>
  <si>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</si>
  <si>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</si>
  <si>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</si>
  <si>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</si>
  <si>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</si>
  <si>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</si>
  <si>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</si>
  <si>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</si>
  <si>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</si>
  <si>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</si>
  <si>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</si>
  <si>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</si>
  <si>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</si>
  <si>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</si>
  <si>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</si>
  <si>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</si>
  <si>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</si>
  <si>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</si>
  <si>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</si>
  <si>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</si>
  <si>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</si>
  <si>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</si>
  <si>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</si>
  <si>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</si>
  <si>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</si>
  <si>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</si>
  <si>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</si>
  <si>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</si>
  <si>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</si>
  <si>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</si>
  <si>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</si>
  <si>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</si>
  <si>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</si>
  <si>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</si>
  <si>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</si>
  <si>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</si>
  <si>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</si>
  <si>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</si>
  <si>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</si>
  <si>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</si>
  <si>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</si>
  <si>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</si>
  <si>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</si>
  <si>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</si>
  <si>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</si>
  <si>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</si>
  <si>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</si>
  <si>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</si>
  <si>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</si>
  <si>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</si>
  <si>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</si>
  <si>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</si>
  <si>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</si>
  <si>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</si>
  <si>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</si>
  <si>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</si>
  <si>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</si>
  <si>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</si>
  <si>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</si>
  <si>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</si>
  <si>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</si>
  <si>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</si>
  <si>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</si>
  <si>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</si>
  <si>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</si>
  <si>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</si>
  <si>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</si>
  <si>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</si>
  <si>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</si>
  <si>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</si>
  <si>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</si>
  <si>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</si>
  <si>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</si>
  <si>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</si>
  <si>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</si>
  <si>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</si>
  <si>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</si>
  <si>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</si>
  <si>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</si>
  <si>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</si>
  <si>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</si>
  <si>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</si>
  <si>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</si>
  <si>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</si>
  <si>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</si>
  <si>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</si>
  <si>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</si>
  <si>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</si>
  <si>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</si>
  <si>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</si>
  <si>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</si>
  <si>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</si>
  <si>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</si>
  <si>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</si>
  <si>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</si>
  <si>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</si>
  <si>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</si>
  <si>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</si>
  <si>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</si>
  <si>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</si>
  <si>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</si>
  <si>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</si>
  <si>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</si>
  <si>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</si>
  <si>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</si>
  <si>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</si>
  <si>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</si>
  <si>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</si>
  <si>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</si>
  <si>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</si>
  <si>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</si>
  <si>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</si>
  <si>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</si>
  <si>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</si>
  <si>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</si>
  <si>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</si>
  <si>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</si>
  <si>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</si>
  <si>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</si>
  <si>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</si>
  <si>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</si>
  <si>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</si>
  <si>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</si>
  <si>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</si>
  <si>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</si>
  <si>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</si>
  <si>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</si>
  <si>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</si>
  <si>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</si>
  <si>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</si>
  <si>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</si>
  <si>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</si>
  <si>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</si>
  <si>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</si>
  <si>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</si>
  <si>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</si>
  <si>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</si>
  <si>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</si>
  <si>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</si>
  <si>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</si>
  <si>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</si>
  <si>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</si>
  <si>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</si>
  <si>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</si>
  <si>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</si>
  <si>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</si>
  <si>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</si>
  <si>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</si>
  <si>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</si>
  <si>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</si>
  <si>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</si>
  <si>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</si>
  <si>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</si>
  <si>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</si>
  <si>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</si>
  <si>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</si>
  <si>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</si>
  <si>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</si>
  <si>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</si>
  <si>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</si>
  <si>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</si>
  <si>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</si>
  <si>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</si>
  <si>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</si>
  <si>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</si>
  <si>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</si>
  <si>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</si>
  <si>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</si>
  <si>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</si>
  <si>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</si>
  <si>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</si>
  <si>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</si>
  <si>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</si>
  <si>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</si>
  <si>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</si>
  <si>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</si>
  <si>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</si>
  <si>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</si>
  <si>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</si>
  <si>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</si>
  <si>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</si>
  <si>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</si>
  <si>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</si>
  <si>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</si>
  <si>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</si>
  <si>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</si>
  <si>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</si>
  <si>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</si>
  <si>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</si>
  <si>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</si>
  <si>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</si>
  <si>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</si>
  <si>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</si>
  <si>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</si>
  <si>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</si>
  <si>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</si>
  <si>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</si>
  <si>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</si>
  <si>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</si>
  <si>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</si>
  <si>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</si>
  <si>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</si>
  <si>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</si>
  <si>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</si>
  <si>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</si>
  <si>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</si>
  <si>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</si>
  <si>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</si>
  <si>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</si>
  <si>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</si>
  <si>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</si>
  <si>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</si>
  <si>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</si>
  <si>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</si>
  <si>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</si>
  <si>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</si>
  <si>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</si>
  <si>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 xml:space="preserve">VALOR COSTOS DIRECTOS + INDIRECTOS + IVA SOBRE UTILIDAD DE LA OBRA CIVIL </t>
  </si>
  <si>
    <t>COSTOS DIRECTOS</t>
  </si>
  <si>
    <t>Administración</t>
  </si>
  <si>
    <t>Imprevistos</t>
  </si>
  <si>
    <t>Utilidad</t>
  </si>
  <si>
    <t>TOTAL AUI</t>
  </si>
  <si>
    <t>Iva sobre utilidad</t>
  </si>
  <si>
    <t>COSTO TOTAL OBRA CIVIL</t>
  </si>
  <si>
    <t>COSTOS DE SUMINISTRO DE BIENES Y SERVICIOS</t>
  </si>
  <si>
    <t>COSTOS CERTIFICACION RETIE</t>
  </si>
  <si>
    <t>COSTOS CERTIFICACION RETILAB</t>
  </si>
  <si>
    <t>COSTOS PLAN DE MANEJO AMBIENTAL (PMA)</t>
  </si>
  <si>
    <t>COSTOS PLAN DE MANEJO DE TRÁNSITO (PMT)</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</si>
  <si>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</si>
  <si>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</si>
  <si>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</si>
  <si>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</si>
  <si>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</si>
  <si>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</si>
  <si>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</si>
  <si>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OK</t>
  </si>
  <si>
    <t>CUMPLE (SI/NO)</t>
  </si>
  <si>
    <t>ORIGINAL FIRMADO</t>
  </si>
  <si>
    <t>CARLOS JULIO ZUÑIGA SANCHEZ</t>
  </si>
  <si>
    <t>Contratista - Profesional Especializado</t>
  </si>
  <si>
    <t>CIELO PEREZ SOLANO</t>
  </si>
  <si>
    <t>Presidenta Junta de Licitaciones y Contratos</t>
  </si>
  <si>
    <t>Vicerrectora Administrativa</t>
  </si>
  <si>
    <t>CONSORCIO TULCAN 2020</t>
  </si>
  <si>
    <t>CONSORCIO UNIDEPOR 2020</t>
  </si>
  <si>
    <t>CONSORCIO DEPORTIVO 2020</t>
  </si>
  <si>
    <t>DOCUMENTOS JURÍDICOS HABILITANTES</t>
  </si>
  <si>
    <t>DOCUMENTOS FINANCIEROS HABILITANTES</t>
  </si>
  <si>
    <t>DOCUMENTOS TÉCNICOS HABILITANTES</t>
  </si>
  <si>
    <t>EVALUACIÓN FINAL</t>
  </si>
  <si>
    <t>NO APORTA EL DOCUMENTO NI LAS FOTOS DE ACUERDO AL PLIEGO DE CONDICIONES</t>
  </si>
  <si>
    <t xml:space="preserve">INFORME FINAL DE EVALUACIÓN DE OFERTAS </t>
  </si>
  <si>
    <t>SUBSANA</t>
  </si>
  <si>
    <t>HÁBIL</t>
  </si>
  <si>
    <t>POPAYÁN, 14 DE OCTUBRE DE 2022</t>
  </si>
  <si>
    <t>NO PRESENTA</t>
  </si>
  <si>
    <r>
      <t xml:space="preserve">UNIVERSIDAD DEL CAUCA
VICERRECTORIA ADMINISTRATIVA
</t>
    </r>
    <r>
      <rPr>
        <b/>
        <sz val="26"/>
        <color theme="1"/>
        <rFont val="Arial"/>
        <family val="2"/>
      </rPr>
      <t>CONVOCATORIA PUBLICA No. 039 DE 2022</t>
    </r>
    <r>
      <rPr>
        <b/>
        <sz val="20"/>
        <color theme="1"/>
        <rFont val="Arial"/>
        <family val="2"/>
      </rPr>
      <t xml:space="preserve">
INFORME DE EVALUACIÓN TECNICA MUESTRAS FISICAS DE OFERTAS - HABILITANTES - PROPONENTES </t>
    </r>
  </si>
  <si>
    <t>E L E M E N T O S</t>
  </si>
  <si>
    <r>
      <rPr>
        <sz val="24"/>
        <color theme="1"/>
        <rFont val="Arial"/>
        <family val="2"/>
      </rPr>
      <t>PROPONENTE</t>
    </r>
    <r>
      <rPr>
        <b/>
        <sz val="24"/>
        <color theme="1"/>
        <rFont val="Arial"/>
        <family val="2"/>
      </rPr>
      <t xml:space="preserve"> - HERMES RODRIGUEZ POLO - INFOSUR</t>
    </r>
  </si>
  <si>
    <t>UNIDAD</t>
  </si>
  <si>
    <t>VERIFICACIÓN TECNICA MUESTRAS FISICAS -  HABILITANTE - PROPONENTE</t>
  </si>
  <si>
    <t>SI CUMPLE</t>
  </si>
  <si>
    <t>NO CUMPLE</t>
  </si>
  <si>
    <r>
      <t>ARCHIVADOR AZ OFICIO  PLASTIFICADO AZUL</t>
    </r>
    <r>
      <rPr>
        <b/>
        <sz val="22"/>
        <color theme="1"/>
        <rFont val="Arial"/>
        <family val="2"/>
      </rPr>
      <t xml:space="preserve"> TIPO NORMA</t>
    </r>
  </si>
  <si>
    <t>X</t>
  </si>
  <si>
    <r>
      <t xml:space="preserve">BANDAS DE CAUCHO SILICONADA PQ. X 50 UNIDADES </t>
    </r>
    <r>
      <rPr>
        <b/>
        <sz val="22"/>
        <color theme="1"/>
        <rFont val="Arial"/>
        <family val="2"/>
      </rPr>
      <t>TIPO AH ROYA / MARDEN</t>
    </r>
  </si>
  <si>
    <t>CAJA</t>
  </si>
  <si>
    <r>
      <t>BANDERITAS 5 COLORES PQ. X 25</t>
    </r>
    <r>
      <rPr>
        <b/>
        <sz val="22"/>
        <color theme="1"/>
        <rFont val="Arial"/>
        <family val="2"/>
      </rPr>
      <t xml:space="preserve"> TIPO STUDMARK</t>
    </r>
  </si>
  <si>
    <t>PAQUETE</t>
  </si>
  <si>
    <r>
      <t xml:space="preserve">BISTURY GRANDE REFORZ ENCAUCHETADO </t>
    </r>
    <r>
      <rPr>
        <b/>
        <sz val="22"/>
        <color theme="1"/>
        <rFont val="Arial"/>
        <family val="2"/>
      </rPr>
      <t>TIPO AH ROYA</t>
    </r>
  </si>
  <si>
    <t xml:space="preserve">BLOCK LOGARITMICO PQ. X 20 HOJAS DE UN 1/8 </t>
  </si>
  <si>
    <t>EL ELEMENTO REQUERIDO ES DE 1/8</t>
  </si>
  <si>
    <t xml:space="preserve">BLOCK MILIMETRADO PQ. X 20 HOJAS DE UN 1/8 </t>
  </si>
  <si>
    <t xml:space="preserve">BLOCK SEMILOGARITMICO x 20 HOJAS DE UN 1/8 </t>
  </si>
  <si>
    <r>
      <t xml:space="preserve">BOLIGRAFO  TINTA ROJA </t>
    </r>
    <r>
      <rPr>
        <b/>
        <sz val="22"/>
        <color theme="1"/>
        <rFont val="Arial"/>
        <family val="2"/>
      </rPr>
      <t>TIPO KILOMETRICO</t>
    </r>
  </si>
  <si>
    <r>
      <t xml:space="preserve">BOLIGRAFO  TINTA NEGRA </t>
    </r>
    <r>
      <rPr>
        <b/>
        <sz val="22"/>
        <color theme="1"/>
        <rFont val="Arial"/>
        <family val="2"/>
      </rPr>
      <t>TIPO KILOMETRICO</t>
    </r>
  </si>
  <si>
    <t xml:space="preserve">BOLSILLO PLASTICO PROTECTOR  CARTA 7 MICRAS </t>
  </si>
  <si>
    <r>
      <t>BORRADOR DE NATA PZ-20</t>
    </r>
    <r>
      <rPr>
        <b/>
        <sz val="22"/>
        <color theme="1"/>
        <rFont val="Arial"/>
        <family val="2"/>
      </rPr>
      <t xml:space="preserve"> TIPO PELIKAN</t>
    </r>
  </si>
  <si>
    <r>
      <t xml:space="preserve">BORRADOR MIGA DE PAN </t>
    </r>
    <r>
      <rPr>
        <b/>
        <sz val="22"/>
        <color theme="1"/>
        <rFont val="Arial"/>
        <family val="2"/>
      </rPr>
      <t>TIPO STUDMARK</t>
    </r>
  </si>
  <si>
    <r>
      <t xml:space="preserve">BORRADOR PARA TABLERO ACRILICO (FILTRO FINO) </t>
    </r>
    <r>
      <rPr>
        <b/>
        <sz val="22"/>
        <color theme="1"/>
        <rFont val="Arial"/>
        <family val="2"/>
      </rPr>
      <t>TIPO AH ROYA / DUCATI</t>
    </r>
  </si>
  <si>
    <t>REFERENCIA DESCONOCIDA</t>
  </si>
  <si>
    <r>
      <t>CAJA GANCHOS COSEDORA, ESTANDAR 26/6 COBRIZADA</t>
    </r>
    <r>
      <rPr>
        <b/>
        <sz val="22"/>
        <color theme="1"/>
        <rFont val="Arial"/>
        <family val="2"/>
      </rPr>
      <t xml:space="preserve"> TIPO WINGO / TRITON</t>
    </r>
  </si>
  <si>
    <r>
      <t xml:space="preserve">CARGADOR ELECTRICO PARA PILAS AA, AAA </t>
    </r>
    <r>
      <rPr>
        <b/>
        <sz val="22"/>
        <color theme="1"/>
        <rFont val="Arial"/>
        <family val="2"/>
      </rPr>
      <t>TIPO PANASONIC / SONY</t>
    </r>
  </si>
  <si>
    <r>
      <t>CHINCHES CAJA X 50 UNIDADES</t>
    </r>
    <r>
      <rPr>
        <b/>
        <sz val="22"/>
        <color theme="1"/>
        <rFont val="Arial"/>
        <family val="2"/>
      </rPr>
      <t xml:space="preserve"> TIPO TRITON / WINGO</t>
    </r>
  </si>
  <si>
    <r>
      <t>CINTA DE ENMASCARAR 18 MM x 40 MTS.</t>
    </r>
    <r>
      <rPr>
        <b/>
        <sz val="22"/>
        <color theme="1"/>
        <rFont val="Arial"/>
        <family val="2"/>
      </rPr>
      <t xml:space="preserve"> TIPO TESA </t>
    </r>
  </si>
  <si>
    <t>ROLLO</t>
  </si>
  <si>
    <r>
      <t xml:space="preserve">CINTA DE ENMASCARAR  24 MM x 40 MTS. </t>
    </r>
    <r>
      <rPr>
        <b/>
        <sz val="22"/>
        <color theme="1"/>
        <rFont val="Arial"/>
        <family val="2"/>
      </rPr>
      <t xml:space="preserve">TIPO TESA </t>
    </r>
  </si>
  <si>
    <t>CINTA DE RESINA PARA IMPRESORA CITIZEN -  110 X 300 COLOR NEGRA</t>
  </si>
  <si>
    <t>CINTA DE RESINA PARA IMPRESORA ZEBRA - ZD500T</t>
  </si>
  <si>
    <r>
      <t xml:space="preserve">CINTA DE EMPAQUE TRANSPARENTE 48 X 100 MTS. </t>
    </r>
    <r>
      <rPr>
        <b/>
        <sz val="22"/>
        <color theme="1"/>
        <rFont val="Arial"/>
        <family val="2"/>
      </rPr>
      <t>TIPO TESA</t>
    </r>
  </si>
  <si>
    <t>COSEDORA BATES 550 (con cuerpo de metal, Caja: 19 x 6 x 4 cm)</t>
  </si>
  <si>
    <r>
      <t>DESCANSAPIES PLUS, SUPERFICIE BASCULANTE, AJUSTABLE EN ANGULO Y ALTURA, REF. AP-EH04:  ELABORADO EN PLASTICO DE ALTO IMPACTO CON SUPERFICIE EN CAUCHO Y BASE ANTIDESLIZANTE. TAMAÑO 36*46 CMS, ALRA MAXIMA 18 CM, CON TRES AJUSTES DE ALTURA, COLOR NEGRO</t>
    </r>
    <r>
      <rPr>
        <b/>
        <sz val="22"/>
        <color theme="1"/>
        <rFont val="Arial"/>
        <family val="2"/>
      </rPr>
      <t xml:space="preserve"> TIPO  ARTECMA</t>
    </r>
  </si>
  <si>
    <t>NO TIENE LA REFERENCIA AP-EH04 ARTECMA</t>
  </si>
  <si>
    <r>
      <t>DISCO DE ALFILERES A COLORES (Rueda de alfileres con cabeza de color)</t>
    </r>
    <r>
      <rPr>
        <b/>
        <sz val="22"/>
        <color theme="1"/>
        <rFont val="Arial"/>
        <family val="2"/>
      </rPr>
      <t xml:space="preserve"> TIPO AH ROYA</t>
    </r>
  </si>
  <si>
    <r>
      <t>ELEVA PANTALLA, REF: MG1203 MESA GRADUABLE  DE 5 ALTURA ELEBADORA EN MDF, RESISTENTE HASTA 30 KG HERAJES METALICO FACIL DE GRADUAR ALTURA MINIMA 10 CMS, MAXIMA 22 CMS.  COLOR NEGRO, 34.5, ANCHO 22 CMS DE ALTO 10 CMS PROFUNDO.</t>
    </r>
    <r>
      <rPr>
        <b/>
        <sz val="22"/>
        <color theme="1"/>
        <rFont val="Arial"/>
        <family val="2"/>
      </rPr>
      <t xml:space="preserve"> TIPO ARTECMA</t>
    </r>
  </si>
  <si>
    <r>
      <t xml:space="preserve">GANCHO MANECILLA LOTERO 1" 1/2 </t>
    </r>
    <r>
      <rPr>
        <b/>
        <sz val="22"/>
        <color theme="1"/>
        <rFont val="Arial"/>
        <family val="2"/>
      </rPr>
      <t>TIPO TRITON</t>
    </r>
  </si>
  <si>
    <r>
      <t xml:space="preserve">GANCHO MANECILLA LOTERO 1" 1/4 </t>
    </r>
    <r>
      <rPr>
        <b/>
        <sz val="22"/>
        <color theme="1"/>
        <rFont val="Arial"/>
        <family val="2"/>
      </rPr>
      <t>TIPO TRITON</t>
    </r>
  </si>
  <si>
    <r>
      <t xml:space="preserve">GANCHO MANECILLA LOTERO 2"  </t>
    </r>
    <r>
      <rPr>
        <b/>
        <sz val="22"/>
        <color theme="1"/>
        <rFont val="Arial"/>
        <family val="2"/>
      </rPr>
      <t>TIPO TRITON</t>
    </r>
  </si>
  <si>
    <r>
      <t>GANCHO MANECILLA LOTERO 4"  COLORES</t>
    </r>
    <r>
      <rPr>
        <b/>
        <sz val="22"/>
        <color theme="1"/>
        <rFont val="Arial"/>
        <family val="2"/>
      </rPr>
      <t xml:space="preserve"> TIPO TRITON</t>
    </r>
  </si>
  <si>
    <r>
      <t>GANCHOS CLIPS CAJA X 100 UNIDADES</t>
    </r>
    <r>
      <rPr>
        <b/>
        <sz val="22"/>
        <color theme="1"/>
        <rFont val="Arial"/>
        <family val="2"/>
      </rPr>
      <t xml:space="preserve"> TIPO WINGO / TRITON</t>
    </r>
  </si>
  <si>
    <r>
      <t>GANCHOS COSEDORA, CAJA X 5000 UNIDADES 26/6  COBRIZADO</t>
    </r>
    <r>
      <rPr>
        <b/>
        <sz val="22"/>
        <color theme="1"/>
        <rFont val="Arial"/>
        <family val="2"/>
      </rPr>
      <t xml:space="preserve"> TIPO WINGO / TRITON</t>
    </r>
  </si>
  <si>
    <r>
      <t>GUANTE  EN LATEX DESECHABLE TALLA  M CAJA X 50 PARES  (Manejo archivo)</t>
    </r>
    <r>
      <rPr>
        <b/>
        <sz val="22"/>
        <color theme="1"/>
        <rFont val="Arial"/>
        <family val="2"/>
      </rPr>
      <t xml:space="preserve"> TIPO LATEXPORT / KRAMER</t>
    </r>
  </si>
  <si>
    <r>
      <t xml:space="preserve">GUANTE  EN NITRILO TALLA L CAJA X 50 PARES (Manejo archivo) </t>
    </r>
    <r>
      <rPr>
        <b/>
        <sz val="22"/>
        <color theme="1"/>
        <rFont val="Arial"/>
        <family val="2"/>
      </rPr>
      <t xml:space="preserve"> TIPO LATEXPORT / KRAMER</t>
    </r>
  </si>
  <si>
    <r>
      <t xml:space="preserve">GUANTE DE NITRILO TALLA S  CAJA x 50 PARES  (Manejo archivo) </t>
    </r>
    <r>
      <rPr>
        <b/>
        <sz val="22"/>
        <color theme="1"/>
        <rFont val="Arial"/>
        <family val="2"/>
      </rPr>
      <t xml:space="preserve"> TIPO LATEXPORT / KRAMER</t>
    </r>
  </si>
  <si>
    <r>
      <t xml:space="preserve">GUANTES DE NITRILO TALLA M CAJA X 50 PARES  (Manejo archivo)  </t>
    </r>
    <r>
      <rPr>
        <b/>
        <sz val="22"/>
        <color theme="1"/>
        <rFont val="Arial"/>
        <family val="2"/>
      </rPr>
      <t xml:space="preserve"> TIPO LATEXPORT / KRAMER</t>
    </r>
  </si>
  <si>
    <t>HILO TERLENKA TUBINO GRANDE BLANCO 3831-2</t>
  </si>
  <si>
    <t>TUBINO</t>
  </si>
  <si>
    <r>
      <t xml:space="preserve">CUADERNILLO DOBLE OFICIO CUADRICULADO PQ. x 100 HOJAS </t>
    </r>
    <r>
      <rPr>
        <b/>
        <sz val="22"/>
        <color theme="1"/>
        <rFont val="Arial"/>
        <family val="2"/>
      </rPr>
      <t>TIPO MARDEN / PAPYER</t>
    </r>
  </si>
  <si>
    <r>
      <t xml:space="preserve">HUELLERO DACTILAR </t>
    </r>
    <r>
      <rPr>
        <b/>
        <sz val="22"/>
        <color theme="1"/>
        <rFont val="Arial"/>
        <family val="2"/>
      </rPr>
      <t xml:space="preserve"> TIPO STUDMARK /JR / MERLETO</t>
    </r>
  </si>
  <si>
    <r>
      <t>TINTA IMPRESORA EPSON L800 - L805 - L810  KIT. X 6 COLORES</t>
    </r>
    <r>
      <rPr>
        <b/>
        <sz val="22"/>
        <color theme="1"/>
        <rFont val="Arial"/>
        <family val="2"/>
      </rPr>
      <t xml:space="preserve"> TIPO EPSON</t>
    </r>
  </si>
  <si>
    <t>KIT</t>
  </si>
  <si>
    <r>
      <t xml:space="preserve">TINTA IMPRESORA 544 EPSON, KIT NEGRO, CYAN, MAGENTA, AMARILLO  </t>
    </r>
    <r>
      <rPr>
        <b/>
        <sz val="22"/>
        <color theme="1"/>
        <rFont val="Arial"/>
        <family val="2"/>
      </rPr>
      <t>TIPO EPSON</t>
    </r>
  </si>
  <si>
    <r>
      <t xml:space="preserve">LAPIZ CHEQUEO ROJO COLOR  CON BORRADOR </t>
    </r>
    <r>
      <rPr>
        <b/>
        <sz val="22"/>
        <color theme="1"/>
        <rFont val="Arial"/>
        <family val="2"/>
      </rPr>
      <t xml:space="preserve"> TIPO PARHCESITOS</t>
    </r>
  </si>
  <si>
    <r>
      <t xml:space="preserve">LAPIZ CORRECTOR LIQUIDO x 7 ml. </t>
    </r>
    <r>
      <rPr>
        <b/>
        <sz val="22"/>
        <color theme="1"/>
        <rFont val="Arial"/>
        <family val="2"/>
      </rPr>
      <t>TIPO PAPER MATE</t>
    </r>
  </si>
  <si>
    <r>
      <t>LAPIZ MINA NEGRA No. 2   CON BORRADOR</t>
    </r>
    <r>
      <rPr>
        <b/>
        <sz val="22"/>
        <color theme="1"/>
        <rFont val="Arial"/>
        <family val="2"/>
      </rPr>
      <t xml:space="preserve"> TIPO MIRADO</t>
    </r>
  </si>
  <si>
    <t xml:space="preserve">LIBRETA APUNTES MEDIA CARTA BOND 60 G.  80 H. MARDEN </t>
  </si>
  <si>
    <r>
      <t xml:space="preserve">LIBRETA VERDE 80k </t>
    </r>
    <r>
      <rPr>
        <b/>
        <sz val="22"/>
        <color theme="1"/>
        <rFont val="Arial"/>
        <family val="2"/>
      </rPr>
      <t>TIPO NORMA / MARDEN</t>
    </r>
  </si>
  <si>
    <r>
      <t xml:space="preserve">LIBRO ACTAS PASTA DURA  DE 200 FOLIOS </t>
    </r>
    <r>
      <rPr>
        <b/>
        <sz val="22"/>
        <color theme="1"/>
        <rFont val="Arial"/>
        <family val="2"/>
      </rPr>
      <t>TIPO MARDEN</t>
    </r>
  </si>
  <si>
    <r>
      <t>MARCADOR BORRABLE COLORES NEGRO, ROJO, AZUL, VERDE   REF: 163</t>
    </r>
    <r>
      <rPr>
        <b/>
        <sz val="22"/>
        <color theme="1"/>
        <rFont val="Arial"/>
        <family val="2"/>
      </rPr>
      <t xml:space="preserve"> TIPO EDDING</t>
    </r>
  </si>
  <si>
    <t>CALIDAD INFERIOR</t>
  </si>
  <si>
    <r>
      <t xml:space="preserve">MARCADOR SECO RECARGABLE BT-350  COLORES NEGRO, AZUL, ROJO,  VERDE </t>
    </r>
    <r>
      <rPr>
        <b/>
        <sz val="22"/>
        <color theme="1"/>
        <rFont val="Arial"/>
        <family val="2"/>
      </rPr>
      <t>TIPO EDDING</t>
    </r>
  </si>
  <si>
    <r>
      <t xml:space="preserve">MARCADOR PERMANENTE PUNTA FINA COLORES </t>
    </r>
    <r>
      <rPr>
        <b/>
        <sz val="22"/>
        <color theme="1"/>
        <rFont val="Arial"/>
        <family val="2"/>
      </rPr>
      <t>TIPO SHARPIE</t>
    </r>
  </si>
  <si>
    <r>
      <t xml:space="preserve">MARCADOR PERMANENTE PUNTA FINA NEGRO  </t>
    </r>
    <r>
      <rPr>
        <b/>
        <sz val="22"/>
        <color theme="1"/>
        <rFont val="Arial"/>
        <family val="2"/>
      </rPr>
      <t xml:space="preserve">TIPO SHARPIE </t>
    </r>
  </si>
  <si>
    <r>
      <t xml:space="preserve">MARCADOR TWIN (DOBLE PUNTA) COLORES NEGRO </t>
    </r>
    <r>
      <rPr>
        <b/>
        <sz val="22"/>
        <color theme="1"/>
        <rFont val="Arial"/>
        <family val="2"/>
      </rPr>
      <t xml:space="preserve">TIPO SHARPIE  </t>
    </r>
  </si>
  <si>
    <r>
      <t xml:space="preserve">MEMORIA USB 32 GB  METALICA </t>
    </r>
    <r>
      <rPr>
        <b/>
        <sz val="22"/>
        <color theme="1"/>
        <rFont val="Arial"/>
        <family val="2"/>
      </rPr>
      <t>TIPO KINGSTON</t>
    </r>
  </si>
  <si>
    <r>
      <t xml:space="preserve">MOUSE VERTICAL ERGONOMICO INALAMBRICO 6d (Evita Tunelcarpiano) </t>
    </r>
    <r>
      <rPr>
        <b/>
        <sz val="22"/>
        <color theme="1"/>
        <rFont val="Arial"/>
        <family val="2"/>
      </rPr>
      <t>TIPO GENIUS</t>
    </r>
  </si>
  <si>
    <r>
      <t>PAPEL BOND BLANCO TAMAÑO CARTA 75 g.</t>
    </r>
    <r>
      <rPr>
        <b/>
        <sz val="22"/>
        <color theme="1"/>
        <rFont val="Arial"/>
        <family val="2"/>
      </rPr>
      <t xml:space="preserve"> TIPO REPROGRAF</t>
    </r>
  </si>
  <si>
    <t>RESMA</t>
  </si>
  <si>
    <r>
      <t>PAPEL BOND BLANCO TAMAÑO OFICIO 75 g.</t>
    </r>
    <r>
      <rPr>
        <b/>
        <sz val="22"/>
        <color theme="1"/>
        <rFont val="Arial"/>
        <family val="2"/>
      </rPr>
      <t xml:space="preserve"> TIPO REPROGRAF</t>
    </r>
  </si>
  <si>
    <r>
      <t xml:space="preserve">PAPELERA  MADERA  PARA ESCRITORIO DOBLE </t>
    </r>
    <r>
      <rPr>
        <b/>
        <sz val="22"/>
        <color theme="1"/>
        <rFont val="Arial"/>
        <family val="2"/>
      </rPr>
      <t>TIPO ARTECMA</t>
    </r>
  </si>
  <si>
    <r>
      <t xml:space="preserve">PAPELERA  MADERA  PARA ESCRITORIO TRIPLE </t>
    </r>
    <r>
      <rPr>
        <b/>
        <sz val="22"/>
        <color theme="1"/>
        <rFont val="Arial"/>
        <family val="2"/>
      </rPr>
      <t>TIPO ARTECMA</t>
    </r>
  </si>
  <si>
    <r>
      <t>PEGANTE PEGA STIC BARRA x 40 GR</t>
    </r>
    <r>
      <rPr>
        <b/>
        <sz val="22"/>
        <color theme="1"/>
        <rFont val="Arial"/>
        <family val="2"/>
      </rPr>
      <t xml:space="preserve"> TIPO TESA</t>
    </r>
  </si>
  <si>
    <r>
      <t xml:space="preserve">PERFORADORA  2 HUECOS </t>
    </r>
    <r>
      <rPr>
        <b/>
        <sz val="22"/>
        <color theme="1"/>
        <rFont val="Arial"/>
        <family val="2"/>
      </rPr>
      <t>TIPO KANGARO</t>
    </r>
  </si>
  <si>
    <r>
      <t xml:space="preserve">PILA ALKALINA  AA  PAR  1.5 V </t>
    </r>
    <r>
      <rPr>
        <b/>
        <sz val="22"/>
        <color theme="1"/>
        <rFont val="Arial"/>
        <family val="2"/>
      </rPr>
      <t>TIPO PANASONIC/ SONY</t>
    </r>
  </si>
  <si>
    <t>PAR</t>
  </si>
  <si>
    <r>
      <t xml:space="preserve">PILA ALKALINA  AAA  PAR  1.5 V </t>
    </r>
    <r>
      <rPr>
        <b/>
        <sz val="22"/>
        <color theme="1"/>
        <rFont val="Arial"/>
        <family val="2"/>
      </rPr>
      <t>TIPO PANASONIC/ SONY</t>
    </r>
  </si>
  <si>
    <r>
      <t xml:space="preserve">PILA CR 2032 CP 3 V  </t>
    </r>
    <r>
      <rPr>
        <b/>
        <sz val="22"/>
        <color theme="1"/>
        <rFont val="Arial"/>
        <family val="2"/>
      </rPr>
      <t>TIPO CASIO / Q&amp;Q</t>
    </r>
  </si>
  <si>
    <r>
      <t xml:space="preserve">PILA CR2025 3 V  </t>
    </r>
    <r>
      <rPr>
        <b/>
        <sz val="22"/>
        <color theme="1"/>
        <rFont val="Arial"/>
        <family val="2"/>
      </rPr>
      <t>TIPO CASIO / PANASONIC</t>
    </r>
  </si>
  <si>
    <r>
      <t xml:space="preserve">PILA CR2016 LITIO 3 V </t>
    </r>
    <r>
      <rPr>
        <b/>
        <sz val="22"/>
        <color theme="1"/>
        <rFont val="Arial"/>
        <family val="2"/>
      </rPr>
      <t xml:space="preserve">TIPO SONY </t>
    </r>
  </si>
  <si>
    <r>
      <t xml:space="preserve">PILAS ALKALINA  RECARGABLE AA 1,5 V 2100 mAh </t>
    </r>
    <r>
      <rPr>
        <b/>
        <sz val="22"/>
        <color theme="1"/>
        <rFont val="Arial"/>
        <family val="2"/>
      </rPr>
      <t>TIPO PANASONIC / SONY / ENERGIZER</t>
    </r>
  </si>
  <si>
    <r>
      <t xml:space="preserve">PILA ALKALINA  RECARGABLE AAA 1,5 V 2100 mAh </t>
    </r>
    <r>
      <rPr>
        <b/>
        <sz val="22"/>
        <color theme="1"/>
        <rFont val="Arial"/>
        <family val="2"/>
      </rPr>
      <t>TIPO PANASONIC / SONY / ENERGIZER</t>
    </r>
  </si>
  <si>
    <r>
      <t>RESALTADOR  1546</t>
    </r>
    <r>
      <rPr>
        <b/>
        <sz val="22"/>
        <color theme="1"/>
        <rFont val="Arial"/>
        <family val="2"/>
      </rPr>
      <t xml:space="preserve"> TIPO FABER CASTELL </t>
    </r>
  </si>
  <si>
    <t>SOBRE BLANCO OFICIO CON VENTANILLA DE 75 g DISPAPELES</t>
  </si>
  <si>
    <r>
      <t xml:space="preserve">SOBRE DE MANILA CARTA 23 x 29 CM </t>
    </r>
    <r>
      <rPr>
        <b/>
        <sz val="22"/>
        <color theme="1"/>
        <rFont val="Arial"/>
        <family val="2"/>
      </rPr>
      <t xml:space="preserve"> TIPO NORMA</t>
    </r>
  </si>
  <si>
    <r>
      <t>SOBRE DE MANILA TAMAÑO EXTRA OFICIO</t>
    </r>
    <r>
      <rPr>
        <b/>
        <sz val="22"/>
        <color theme="1"/>
        <rFont val="Arial"/>
        <family val="2"/>
      </rPr>
      <t xml:space="preserve"> TIPO NORMA</t>
    </r>
  </si>
  <si>
    <r>
      <t>SOBRE DE MANILA TAMAÑO OFICIO</t>
    </r>
    <r>
      <rPr>
        <b/>
        <sz val="22"/>
        <color theme="1"/>
        <rFont val="Arial"/>
        <family val="2"/>
      </rPr>
      <t xml:space="preserve"> TIPO NORMA</t>
    </r>
  </si>
  <si>
    <r>
      <t xml:space="preserve">TACO POST-IT PARA NOTAS  75 x 75  </t>
    </r>
    <r>
      <rPr>
        <b/>
        <sz val="22"/>
        <color theme="1"/>
        <rFont val="Arial"/>
        <family val="2"/>
      </rPr>
      <t>TIPO AH ROYAL / OFFI-ESCO</t>
    </r>
  </si>
  <si>
    <r>
      <t>TIJERA TODA  METALICA  7"  ACERO INOXIDABLE</t>
    </r>
    <r>
      <rPr>
        <b/>
        <sz val="22"/>
        <color theme="1"/>
        <rFont val="Arial"/>
        <family val="2"/>
      </rPr>
      <t xml:space="preserve"> TIPO INCOLMA</t>
    </r>
  </si>
  <si>
    <r>
      <t>TINTA IMPRESORA CANON G2110 COLOR AMARILLO 70 ML GI-190 ORIGINAL</t>
    </r>
    <r>
      <rPr>
        <b/>
        <sz val="22"/>
        <color theme="1"/>
        <rFont val="Arial"/>
        <family val="2"/>
      </rPr>
      <t xml:space="preserve"> TIPO CANON</t>
    </r>
  </si>
  <si>
    <r>
      <t>TINTA IMPRESORA CANON G2110 COLOR AZUL  70 ML GI-190 ORIGINAL</t>
    </r>
    <r>
      <rPr>
        <b/>
        <sz val="22"/>
        <color theme="1"/>
        <rFont val="Arial"/>
        <family val="2"/>
      </rPr>
      <t xml:space="preserve"> TIPO CANON</t>
    </r>
  </si>
  <si>
    <r>
      <t>TINTA IMPRESORA EPSON STYLUS PHOTO T50 /TO822 TO 823/MAGENTA TO826/ LIGTH MAGENTA TO825/LIGHT CYAN TO 821/ CARTUCHO NEGRO TO824/CARTUCHO AMARILLO ORIGINAL</t>
    </r>
    <r>
      <rPr>
        <b/>
        <sz val="22"/>
        <color theme="1"/>
        <rFont val="Arial"/>
        <family val="2"/>
      </rPr>
      <t xml:space="preserve"> TIPO EPSON</t>
    </r>
  </si>
  <si>
    <r>
      <t>TINTA IMPRESORA EPSON STYLUS TX115.  NEGRO T1171, MAGENTA T0733, AMARILLO T0734, CYAN H TO732 ORIGINAL</t>
    </r>
    <r>
      <rPr>
        <b/>
        <sz val="22"/>
        <color theme="1"/>
        <rFont val="Arial"/>
        <family val="2"/>
      </rPr>
      <t xml:space="preserve"> TIPO EPSON</t>
    </r>
  </si>
  <si>
    <r>
      <t>TINTA IMPRESORA EPSON  L200-664, L200, L210, L220, L355, L365, L375, L380, L555, L565, L575  NEGRO REF: T664120-AL ORIGINAL</t>
    </r>
    <r>
      <rPr>
        <b/>
        <sz val="22"/>
        <color theme="1"/>
        <rFont val="Arial"/>
        <family val="2"/>
      </rPr>
      <t xml:space="preserve"> TIPO EPSON</t>
    </r>
  </si>
  <si>
    <r>
      <t>TINTA IMPRESORA EPSON L200 664, L200, L210, L220, L355, L365, L375, L380, L555, L565, L575 NEGRO, MAGENTA, CIAN, AMARILLO REF:T664120-AL GENERICO EPSON</t>
    </r>
    <r>
      <rPr>
        <b/>
        <sz val="22"/>
        <color theme="1"/>
        <rFont val="Arial"/>
        <family val="2"/>
      </rPr>
      <t xml:space="preserve"> TIPO EPSON</t>
    </r>
  </si>
  <si>
    <r>
      <t xml:space="preserve">TINTA IMPRESORA CANON G2110 COLOR NEGRO ORIGINAL </t>
    </r>
    <r>
      <rPr>
        <b/>
        <sz val="22"/>
        <color theme="1"/>
        <rFont val="Arial"/>
        <family val="2"/>
      </rPr>
      <t>TIPO CANON</t>
    </r>
  </si>
  <si>
    <r>
      <t>TINTA IMPRESORA CANON G2110 COLOR ROJO ORIGINA</t>
    </r>
    <r>
      <rPr>
        <b/>
        <sz val="22"/>
        <color theme="1"/>
        <rFont val="Arial"/>
        <family val="2"/>
      </rPr>
      <t>L TIPO CANON</t>
    </r>
  </si>
  <si>
    <r>
      <t>TINTA RECARGABLE 30 ML. NEGRO MARCADOR SECO  BT-350</t>
    </r>
    <r>
      <rPr>
        <b/>
        <sz val="22"/>
        <color theme="1"/>
        <rFont val="Arial"/>
        <family val="2"/>
      </rPr>
      <t xml:space="preserve"> TIPO EDDING</t>
    </r>
  </si>
  <si>
    <r>
      <t xml:space="preserve">TINTA RECARGABLE 30 ML. PARA MARCADOR SECO COLOR AZUL  BT-350 </t>
    </r>
    <r>
      <rPr>
        <b/>
        <sz val="22"/>
        <color theme="1"/>
        <rFont val="Arial"/>
        <family val="2"/>
      </rPr>
      <t xml:space="preserve"> TIPO EDDING</t>
    </r>
  </si>
  <si>
    <r>
      <t xml:space="preserve">TINTA RECARGABLE 30 ML. PARA MARCADOR SECO COLOR ROJO BT-350 </t>
    </r>
    <r>
      <rPr>
        <b/>
        <sz val="22"/>
        <color theme="1"/>
        <rFont val="Arial"/>
        <family val="2"/>
      </rPr>
      <t xml:space="preserve"> TIPO EDDING</t>
    </r>
  </si>
  <si>
    <r>
      <t xml:space="preserve">TINTA RECARGABLE 30 ML. PARA MARCADOR SECO COLOR VERDE BT-350  </t>
    </r>
    <r>
      <rPr>
        <b/>
        <sz val="22"/>
        <color theme="1"/>
        <rFont val="Arial"/>
        <family val="2"/>
      </rPr>
      <t>TIPO EDDING</t>
    </r>
  </si>
  <si>
    <r>
      <t xml:space="preserve">TONER  IMPRESORA HP LASER JET M1522nf/P1505 36 A (CB436A) ORIGINAL </t>
    </r>
    <r>
      <rPr>
        <b/>
        <sz val="22"/>
        <color theme="1"/>
        <rFont val="Arial"/>
        <family val="2"/>
      </rPr>
      <t>TIPO HP</t>
    </r>
  </si>
  <si>
    <r>
      <t xml:space="preserve">TONER  IMPRESORA HP  LJ P1102/P1102W P1102, P1102W, M1132MFP, M1212MFP REF: CE285A 1.600 PG.  No. 85A  ORIGINAL </t>
    </r>
    <r>
      <rPr>
        <b/>
        <sz val="22"/>
        <color theme="1"/>
        <rFont val="Arial"/>
        <family val="2"/>
      </rPr>
      <t>TIPO HP</t>
    </r>
  </si>
  <si>
    <r>
      <t xml:space="preserve">TONER  IMPRESORA HP 3052/ 3055/ 1015/ 1010/ 1018/ 1022/ 1020/ M1319F MFP  REF:Q2612A ORIGINAL </t>
    </r>
    <r>
      <rPr>
        <b/>
        <sz val="22"/>
        <color theme="1"/>
        <rFont val="Arial"/>
        <family val="2"/>
      </rPr>
      <t xml:space="preserve"> TIPO HP</t>
    </r>
  </si>
  <si>
    <r>
      <t>TONER IMPRESORA / FOTOCOPIADORA RICOH AFICIO 2851 ORIGINAL</t>
    </r>
    <r>
      <rPr>
        <b/>
        <sz val="22"/>
        <color theme="1"/>
        <rFont val="Arial"/>
        <family val="2"/>
      </rPr>
      <t xml:space="preserve"> TIPO RICOH</t>
    </r>
  </si>
  <si>
    <r>
      <t xml:space="preserve">TONER IMPRESORA / FOTOCOPIADORA  RICOH AFICIO 4500/5000 ORIGINAL </t>
    </r>
    <r>
      <rPr>
        <b/>
        <sz val="22"/>
        <color theme="1"/>
        <rFont val="Arial"/>
        <family val="2"/>
      </rPr>
      <t>TIPO RICOH</t>
    </r>
  </si>
  <si>
    <r>
      <t>TONER IMPRESORA HP  LASER JET 600M602 CE390A NEGRO ORIGINAL</t>
    </r>
    <r>
      <rPr>
        <b/>
        <sz val="22"/>
        <color theme="1"/>
        <rFont val="Arial"/>
        <family val="2"/>
      </rPr>
      <t xml:space="preserve"> TIPO HP</t>
    </r>
  </si>
  <si>
    <r>
      <t xml:space="preserve">TONER IMPRESORA HP MFP-M130 FW 17A, ORIGINAL </t>
    </r>
    <r>
      <rPr>
        <b/>
        <sz val="22"/>
        <color theme="1"/>
        <rFont val="Arial"/>
        <family val="2"/>
      </rPr>
      <t>TIPO HP</t>
    </r>
  </si>
  <si>
    <r>
      <t>TONER IMPRESORA DELL 1110/1100 NEGRO QUILL-7911637-QCC</t>
    </r>
    <r>
      <rPr>
        <b/>
        <sz val="22"/>
        <color theme="1"/>
        <rFont val="Arial"/>
        <family val="2"/>
      </rPr>
      <t xml:space="preserve"> TIPO DELL / QUILL</t>
    </r>
  </si>
  <si>
    <r>
      <t xml:space="preserve">TONER IMPRESORA DELL MFP1125 REF: 7K4260916A ORIGINAL  </t>
    </r>
    <r>
      <rPr>
        <b/>
        <sz val="22"/>
        <color theme="1"/>
        <rFont val="Arial"/>
        <family val="2"/>
      </rPr>
      <t xml:space="preserve"> TIPO DELL     </t>
    </r>
  </si>
  <si>
    <r>
      <t xml:space="preserve">TONER IMPRESORA HP 1006 LASER JET CB435A ORIGINAL </t>
    </r>
    <r>
      <rPr>
        <b/>
        <sz val="22"/>
        <color theme="1"/>
        <rFont val="Arial"/>
        <family val="2"/>
      </rPr>
      <t>TIPO HP</t>
    </r>
  </si>
  <si>
    <r>
      <t>TONER IMPRESORA HP LASERTJET ENTERPRISE M610dn, M611dn,M611x,M612dn,M612x, M634dn, M634z, M635fht, M635h, M636fh, M634h, M635z, M636z  REF. W1470A 147A NEGRO ORIGINAL</t>
    </r>
    <r>
      <rPr>
        <b/>
        <sz val="22"/>
        <color theme="1"/>
        <rFont val="Arial"/>
        <family val="2"/>
      </rPr>
      <t xml:space="preserve"> TIPO HP</t>
    </r>
  </si>
  <si>
    <r>
      <t>TONER IMPRESORA HP LASER JET N2727NF REF: Q7553X  (53X) ORIGINAL</t>
    </r>
    <r>
      <rPr>
        <b/>
        <sz val="22"/>
        <color theme="1"/>
        <rFont val="Arial"/>
        <family val="2"/>
      </rPr>
      <t xml:space="preserve"> TIPO HP</t>
    </r>
  </si>
  <si>
    <r>
      <t>TONER IMPRESORA HP LASER JET P2015DN Q7553A  ORIGINAL</t>
    </r>
    <r>
      <rPr>
        <b/>
        <sz val="22"/>
        <color theme="1"/>
        <rFont val="Arial"/>
        <family val="2"/>
      </rPr>
      <t xml:space="preserve"> TIPO HP</t>
    </r>
  </si>
  <si>
    <r>
      <t>TONER IMPRESORA HP LASER JET PRO 400/ M401/ M425dn/ 400MFP CF280A ORIGINAL</t>
    </r>
    <r>
      <rPr>
        <b/>
        <sz val="22"/>
        <color theme="1"/>
        <rFont val="Arial"/>
        <family val="2"/>
      </rPr>
      <t xml:space="preserve"> TIPO HP</t>
    </r>
  </si>
  <si>
    <r>
      <t>TONER IMPRESORA HP LASER JET PRO M521DN CE255A  ORIGINAL</t>
    </r>
    <r>
      <rPr>
        <b/>
        <sz val="22"/>
        <color theme="1"/>
        <rFont val="Arial"/>
        <family val="2"/>
      </rPr>
      <t xml:space="preserve"> TIPO HP</t>
    </r>
  </si>
  <si>
    <r>
      <t xml:space="preserve">TONER IMPRESORA HP LASER JET PRO M521DN CE255X  HP 55X ORIGINAL </t>
    </r>
    <r>
      <rPr>
        <b/>
        <sz val="22"/>
        <color theme="1"/>
        <rFont val="Arial"/>
        <family val="2"/>
      </rPr>
      <t>TIPO HP</t>
    </r>
  </si>
  <si>
    <r>
      <t>TONER IMPRESORA HP P1566/P160/1536 REF:CE278A ORIGINAL</t>
    </r>
    <r>
      <rPr>
        <b/>
        <sz val="22"/>
        <color theme="1"/>
        <rFont val="Arial"/>
        <family val="2"/>
      </rPr>
      <t xml:space="preserve"> TIPO HP</t>
    </r>
  </si>
  <si>
    <r>
      <t>TONER IMPRESORA HP P2035N CE505A  HP 05A ORIGINAL</t>
    </r>
    <r>
      <rPr>
        <b/>
        <sz val="22"/>
        <color theme="1"/>
        <rFont val="Arial"/>
        <family val="2"/>
      </rPr>
      <t xml:space="preserve"> TIPO HP</t>
    </r>
  </si>
  <si>
    <r>
      <t>TONER  IMPRESORA HP M125/M201/MFP M225 (CF283A) 83A  NEGRO  ORIGINAL</t>
    </r>
    <r>
      <rPr>
        <b/>
        <sz val="22"/>
        <color theme="1"/>
        <rFont val="Arial"/>
        <family val="2"/>
      </rPr>
      <t xml:space="preserve"> TIPO HP</t>
    </r>
  </si>
  <si>
    <r>
      <t>TONER IMPRESORA HP LASERJET PRO M255, M283. KIT.  W2110A NEGRO, W2111A CIAN, W2112A AMARILLO, W2113A MAGENTA. 206A. ORIGINAL</t>
    </r>
    <r>
      <rPr>
        <b/>
        <sz val="22"/>
        <color theme="1"/>
        <rFont val="Arial"/>
        <family val="2"/>
      </rPr>
      <t xml:space="preserve"> TIPO HP</t>
    </r>
  </si>
  <si>
    <r>
      <t xml:space="preserve">TONER IMPRESORA HP 107, MFP 135, MFP 137 REF: W1105A 105A NEGRO ORIGINAL </t>
    </r>
    <r>
      <rPr>
        <b/>
        <sz val="22"/>
        <color theme="1"/>
        <rFont val="Arial"/>
        <family val="2"/>
      </rPr>
      <t>TIPO HP</t>
    </r>
  </si>
  <si>
    <r>
      <t>TONER IMPRESORA HP LASER JET PRO MFP M428FDW REF CF258A 58A ORIGINAL</t>
    </r>
    <r>
      <rPr>
        <b/>
        <sz val="22"/>
        <color theme="1"/>
        <rFont val="Arial"/>
        <family val="2"/>
      </rPr>
      <t xml:space="preserve"> TIPO HP </t>
    </r>
  </si>
  <si>
    <r>
      <t xml:space="preserve">TONER IMPRESORA HP P2055D, P2055DN, P2055X REF: CE505X 05 X NEGRO ORIGINAL </t>
    </r>
    <r>
      <rPr>
        <b/>
        <sz val="22"/>
        <color theme="1"/>
        <rFont val="Arial"/>
        <family val="2"/>
      </rPr>
      <t>TIPO HP</t>
    </r>
  </si>
  <si>
    <r>
      <t>TONER IMPRESORA SAMSUNG ML-2160 / 2165 /2165W  REF: MLT-D101S/XAA ORIGINAL</t>
    </r>
    <r>
      <rPr>
        <b/>
        <sz val="22"/>
        <color theme="1"/>
        <rFont val="Arial"/>
        <family val="2"/>
      </rPr>
      <t xml:space="preserve"> TIPO SAMSUNG</t>
    </r>
  </si>
  <si>
    <r>
      <t>TONER IMPRESORA A COLOR HP LASER JET PRO MFP M479 FDW,M414-414A REF: HP,W2021A CIAN ,W2022A AMARILLO, W2023A, MAGENTA.  W2020A NEGRO ORIGINAL</t>
    </r>
    <r>
      <rPr>
        <b/>
        <sz val="22"/>
        <color theme="1"/>
        <rFont val="Arial"/>
        <family val="2"/>
      </rPr>
      <t xml:space="preserve"> TIPO HP</t>
    </r>
  </si>
  <si>
    <r>
      <t>TONER IMPRESORA A COLOR LASER JET PRO MFP M479 FDW,M414-414A REFERENCIA: W2020A NEGRO  ORIGINAL</t>
    </r>
    <r>
      <rPr>
        <b/>
        <sz val="22"/>
        <color theme="1"/>
        <rFont val="Arial"/>
        <family val="2"/>
      </rPr>
      <t xml:space="preserve"> TIPO HP</t>
    </r>
  </si>
  <si>
    <r>
      <t>TONER IMPRESORA / FOTOCOPIADORA RICOH IM 430F IM430F  ORIGINAL</t>
    </r>
    <r>
      <rPr>
        <b/>
        <sz val="22"/>
        <color theme="1"/>
        <rFont val="Arial"/>
        <family val="2"/>
      </rPr>
      <t>´TIPO RICOH</t>
    </r>
  </si>
  <si>
    <r>
      <t>TONER IMPRESORA / FOTOCOPIADORA RICOH IM 550/ IM 600/P800/IM 550 ORIGINAL</t>
    </r>
    <r>
      <rPr>
        <b/>
        <sz val="22"/>
        <color theme="1"/>
        <rFont val="Arial"/>
        <family val="2"/>
      </rPr>
      <t xml:space="preserve"> TIPO RICOH</t>
    </r>
  </si>
  <si>
    <r>
      <t xml:space="preserve">TONER IMPRESORA / FOTOCOPIADORA RICOH SAVIN LANIER MP4054/4055SP/5054/6054  RICOH ORIGINAL </t>
    </r>
    <r>
      <rPr>
        <b/>
        <sz val="22"/>
        <color theme="1"/>
        <rFont val="Arial"/>
        <family val="2"/>
      </rPr>
      <t>TIPO RICOH</t>
    </r>
  </si>
  <si>
    <t>RESINA CREALITY BASICA PARA IMPRESIÓN 3D - SENSIBLE A RAYOS UV, LA CUAL ES PARA IMPRIMIR PROTOTIPOS EN LAS IMPRESORAS 3D. 500 ML</t>
  </si>
  <si>
    <t>EL SAVAGE WIDETONE SEAMLESS BACKGROUND PAPER, PAPEL ESPECIAL DE IMPRESIÓN FOTOGRAFICA.  (#66 BLA) CODIGO 66-1253 K1</t>
  </si>
  <si>
    <t>TOTALES</t>
  </si>
  <si>
    <t xml:space="preserve">FICHAS TECNICAS Y/O MUESTRAS  EXIGIDAS </t>
  </si>
  <si>
    <t>CUMPLE TECNICAMENTE CON  MUESTRAS FISICAS PRESENTADAS 105 ELEMENTOS</t>
  </si>
  <si>
    <t>NO CUMPLE TECNICAMENTE 11 ELEMENTOS DE LOS ITEMS  5, 7, 13, 17, 18, 21, 23, 43,47,59,67</t>
  </si>
  <si>
    <t>SUBSANAR</t>
  </si>
  <si>
    <t>__________________________________</t>
  </si>
  <si>
    <t>Universidad del Cauca</t>
  </si>
  <si>
    <t xml:space="preserve">NO APORTO FICHAS TECNICAS Y/O MUESTRAS  EXIGIDAS </t>
  </si>
  <si>
    <r>
      <rPr>
        <sz val="24"/>
        <color theme="1"/>
        <rFont val="Arial"/>
        <family val="2"/>
      </rPr>
      <t>PROPONENTE</t>
    </r>
    <r>
      <rPr>
        <b/>
        <sz val="24"/>
        <color theme="1"/>
        <rFont val="Arial"/>
        <family val="2"/>
      </rPr>
      <t xml:space="preserve"> - IMPORTADORA Y COMERCIALIZADORA CAUCA LIMITADA</t>
    </r>
  </si>
  <si>
    <t>EL ELEMENTO SOLICITADO ES INALAMBRICO</t>
  </si>
  <si>
    <t>PROPONENTE</t>
  </si>
  <si>
    <t>CUMPLE TECNICAMENTE CON 113 MUESTRAS PRESENTADASCumple con 113 Muestras de las 116 presentadas</t>
  </si>
  <si>
    <t>NO CUMPLE TECNICAMENTE CON LOS ITEMS 21, 53, 73</t>
  </si>
  <si>
    <t>SE APORTA IMAGEN - FOTOS DE LA FACHADA FRONTAL DEL ESTABLECIMIENTO DE COMERCIO DONDE SE PUEDA APRECIAR LA NOMENCLATURA - CRA 6 No. 9 - 74</t>
  </si>
  <si>
    <t>SE ENVÍA FICHAS TÉCNICAS E IMÁGENES DE TINTAS Y TONERS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</si>
</sst>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quot;$&quot;* #,##0_-;_-&quot;$&quot;* &quot;-&quot;??_-;_-@"/>
    <numFmt numFmtId="165" formatCode="_ [$$-240A]\ * #,##0_ ;_ [$$-240A]\ * \-#,##0_ ;_ [$$-240A]\ * &quot;-&quot;_ ;_ @_ "/>
    <numFmt numFmtId="166" formatCode="_-* #,##0.00_-;\-* #,##0.00_-;_-* &quot;-&quot;_-;_-@"/>
    <numFmt numFmtId="167" formatCode="&quot;$&quot;\ #,##0"/>
    <numFmt numFmtId="168" formatCode="&quot;$&quot;\ #,##0.00"/>
    <numFmt numFmtId="169" formatCode="0.000%"/>
    <numFmt numFmtId="170" formatCode="0.0000%"/>
  </numFmts>
  <fonts count="74">
    <font>
      <sz val="11"/>
      <color theme="1"/>
      <name val="Calibri"/>
      <scheme val="minor"/>
    </font>
    <font>
      <sz val="10"/>
      <color theme="1"/>
      <name val="Arial"/>
    </font>
    <font>
      <b/>
      <sz val="12"/>
      <color theme="1"/>
      <name val="Arial"/>
    </font>
    <font>
      <sz val="11"/>
      <name val="Calibri"/>
    </font>
    <font>
      <sz val="12"/>
      <color theme="1"/>
      <name val="Arial"/>
    </font>
    <font>
      <sz val="11"/>
      <color theme="1"/>
      <name val="Calibri"/>
    </font>
    <font>
      <sz val="12"/>
      <color theme="1"/>
      <name val="Calibri"/>
    </font>
    <font>
      <b/>
      <sz val="12"/>
      <color theme="1"/>
      <name val="Calibri"/>
    </font>
    <font>
      <b/>
      <sz val="10"/>
      <color theme="1"/>
      <name val="Arial"/>
    </font>
    <font>
      <b/>
      <sz val="24"/>
      <color theme="1"/>
      <name val="Arial"/>
    </font>
    <font>
      <sz val="10"/>
      <color theme="1"/>
      <name val="Arial Narrow"/>
    </font>
    <font>
      <b/>
      <sz val="28"/>
      <color theme="1"/>
      <name val="Arial"/>
    </font>
    <font>
      <b/>
      <sz val="20"/>
      <color theme="1"/>
      <name val="Arial"/>
    </font>
    <font>
      <b/>
      <sz val="24"/>
      <color theme="1"/>
      <name val="Arial Narrow"/>
    </font>
    <font>
      <b/>
      <sz val="24"/>
      <color rgb="FF002060"/>
      <name val="Arial Narrow"/>
    </font>
    <font>
      <sz val="24"/>
      <color theme="1"/>
      <name val="Arial Narrow"/>
    </font>
    <font>
      <sz val="22"/>
      <color theme="1"/>
      <name val="Arial Narrow"/>
    </font>
    <font>
      <b/>
      <sz val="12"/>
      <color theme="1"/>
      <name val="Arial Narrow"/>
    </font>
    <font>
      <b/>
      <sz val="30"/>
      <color theme="1"/>
      <name val="Arial"/>
    </font>
    <font>
      <sz val="30"/>
      <color theme="1"/>
      <name val="Arial"/>
    </font>
    <font>
      <sz val="30"/>
      <color theme="1"/>
      <name val="Calibri"/>
    </font>
    <font>
      <sz val="16"/>
      <color theme="1"/>
      <name val="Arial Narrow"/>
    </font>
    <font>
      <sz val="20"/>
      <color theme="1"/>
      <name val="Arial"/>
    </font>
    <font>
      <sz val="20"/>
      <color theme="1"/>
      <name val="Arial Narrow"/>
    </font>
    <font>
      <b/>
      <sz val="20"/>
      <color theme="1"/>
      <name val="Arial Narrow"/>
    </font>
    <font>
      <sz val="12"/>
      <color theme="1"/>
      <name val="Arial Narrow"/>
    </font>
    <font>
      <b/>
      <sz val="14"/>
      <color theme="1"/>
      <name val="Arial"/>
    </font>
    <font>
      <b/>
      <sz val="10"/>
      <color theme="1"/>
      <name val="Arial Narrow"/>
    </font>
    <font>
      <b/>
      <sz val="14"/>
      <color rgb="FF000000"/>
      <name val="&quot;docs-Arial Narrow&quot;"/>
    </font>
    <font>
      <b/>
      <sz val="14"/>
      <color theme="1"/>
      <name val="Arial Narrow"/>
    </font>
    <font>
      <b/>
      <sz val="14"/>
      <color rgb="FF002060"/>
      <name val="Arial Narrow"/>
    </font>
    <font>
      <b/>
      <sz val="14"/>
      <color rgb="FF000000"/>
      <name val="Arial Narrow"/>
    </font>
    <font>
      <b/>
      <sz val="16"/>
      <color theme="1"/>
      <name val="Arial Narrow"/>
    </font>
    <font>
      <i/>
      <sz val="14"/>
      <color theme="1"/>
      <name val="Arial Narrow"/>
    </font>
    <font>
      <b/>
      <sz val="11"/>
      <color theme="1"/>
      <name val="Arial Narrow"/>
    </font>
    <font>
      <b/>
      <sz val="10"/>
      <color rgb="FF000000"/>
      <name val="Arial Narrow"/>
    </font>
    <font>
      <sz val="10"/>
      <color rgb="FF000000"/>
      <name val="Arial Narrow"/>
    </font>
    <font>
      <b/>
      <sz val="11"/>
      <color rgb="FFFFC000"/>
      <name val="Calibri"/>
    </font>
    <font>
      <b/>
      <sz val="11"/>
      <color theme="1"/>
      <name val="Calibri"/>
    </font>
    <font>
      <b/>
      <sz val="14"/>
      <color theme="1"/>
      <name val="Calibri"/>
      <family val="2"/>
      <scheme val="minor"/>
    </font>
    <font>
      <b/>
      <sz val="20"/>
      <color theme="1"/>
      <name val="Arial"/>
      <family val="2"/>
    </font>
    <font>
      <b/>
      <sz val="26"/>
      <color theme="1"/>
      <name val="Arial"/>
      <family val="2"/>
    </font>
    <font>
      <b/>
      <sz val="14"/>
      <color theme="1"/>
      <name val="Arial"/>
      <family val="2"/>
    </font>
    <font>
      <b/>
      <sz val="18"/>
      <color theme="1"/>
      <name val="Arial"/>
      <family val="2"/>
    </font>
    <font>
      <b/>
      <sz val="24"/>
      <color theme="1"/>
      <name val="Arial"/>
      <family val="2"/>
    </font>
    <font>
      <sz val="24"/>
      <color theme="1"/>
      <name val="Arial"/>
      <family val="2"/>
    </font>
    <font>
      <sz val="12"/>
      <name val="Arial"/>
      <family val="2"/>
    </font>
    <font>
      <b/>
      <sz val="22"/>
      <color rgb="FF0000FF"/>
      <name val="Arial"/>
      <family val="2"/>
    </font>
    <font>
      <b/>
      <sz val="24"/>
      <color rgb="FFFF0000"/>
      <name val="Arial"/>
      <family val="2"/>
    </font>
    <font>
      <b/>
      <sz val="20"/>
      <color rgb="FFFF0000"/>
      <name val="Arial"/>
      <family val="2"/>
    </font>
    <font>
      <b/>
      <sz val="22"/>
      <color theme="1"/>
      <name val="Arial"/>
      <family val="2"/>
    </font>
    <font>
      <sz val="22"/>
      <color theme="1"/>
      <name val="Arial"/>
      <family val="2"/>
    </font>
    <font>
      <b/>
      <sz val="28"/>
      <color theme="1"/>
      <name val="Arial"/>
      <family val="2"/>
    </font>
    <font>
      <sz val="11"/>
      <color theme="1"/>
      <name val="Arial"/>
      <family val="2"/>
    </font>
    <font>
      <sz val="18"/>
      <color theme="1"/>
      <name val="Arial"/>
      <family val="2"/>
    </font>
    <font>
      <b/>
      <sz val="22"/>
      <color rgb="FFC00000"/>
      <name val="Arial"/>
      <family val="2"/>
    </font>
    <font>
      <b/>
      <sz val="24"/>
      <color theme="1"/>
      <name val="Arial Narrow"/>
      <family val="2"/>
    </font>
    <font>
      <b/>
      <sz val="22"/>
      <color rgb="FF000000"/>
      <name val="&quot;docs-Arial Narrow&quot;"/>
    </font>
    <font>
      <b/>
      <sz val="22"/>
      <color theme="1"/>
      <name val="Arial Narrow"/>
      <family val="2"/>
    </font>
    <font>
      <b/>
      <sz val="18"/>
      <color theme="1"/>
      <name val="Arial Narrow"/>
      <family val="2"/>
    </font>
    <font>
      <sz val="18"/>
      <color theme="1"/>
      <name val="Calibri"/>
      <family val="2"/>
      <scheme val="minor"/>
    </font>
    <font>
      <b/>
      <sz val="18"/>
      <color rgb="FF000000"/>
      <name val="Arial Narrow"/>
      <family val="2"/>
    </font>
    <font>
      <b/>
      <sz val="18"/>
      <color rgb="FF002060"/>
      <name val="Arial Narrow"/>
      <family val="2"/>
    </font>
    <font>
      <sz val="10"/>
      <color theme="1"/>
      <name val="Arial Narrow"/>
      <family val="2"/>
    </font>
    <font>
      <i/>
      <sz val="14"/>
      <color theme="1"/>
      <name val="Arial Narrow"/>
      <family val="2"/>
    </font>
    <font>
      <b/>
      <sz val="16"/>
      <color theme="1"/>
      <name val="Arial Narrow"/>
      <family val="2"/>
    </font>
    <font>
      <b/>
      <sz val="11"/>
      <color theme="1"/>
      <name val="Arial Narrow"/>
      <family val="2"/>
    </font>
    <font>
      <sz val="16"/>
      <color theme="1"/>
      <name val="Arial Narrow"/>
      <family val="2"/>
    </font>
    <font>
      <b/>
      <sz val="10"/>
      <color theme="1"/>
      <name val="Arial Narrow"/>
      <family val="2"/>
    </font>
    <font>
      <b/>
      <sz val="26"/>
      <color theme="1"/>
      <name val="Arial Narrow"/>
      <family val="2"/>
    </font>
    <font>
      <b/>
      <sz val="18"/>
      <color rgb="FF000000"/>
      <name val="&quot;docs-Arial Narrow&quot;"/>
    </font>
    <font>
      <sz val="18"/>
      <name val="Calibri"/>
      <family val="2"/>
    </font>
    <font>
      <b/>
      <sz val="14"/>
      <color theme="1"/>
      <name val="Arial Narrow"/>
      <family val="2"/>
    </font>
    <font>
      <b/>
      <sz val="14"/>
      <color rgb="FF000000"/>
      <name val="Arial Narrow"/>
      <family val="2"/>
    </font>
  </fonts>
  <fills count="32">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58C925"/>
        <bgColor rgb="FF58C925"/>
      </patternFill>
    </fill>
    <fill>
      <patternFill patternType="solid">
        <fgColor rgb="FFFFFFFF"/>
        <bgColor rgb="FFFFFFFF"/>
      </patternFill>
    </fill>
    <fill>
      <patternFill patternType="solid">
        <fgColor rgb="FF9BC2E6"/>
        <bgColor rgb="FF9BC2E6"/>
      </patternFill>
    </fill>
    <fill>
      <patternFill patternType="solid">
        <fgColor rgb="FFDDEBF7"/>
        <bgColor rgb="FFDDEBF7"/>
      </patternFill>
    </fill>
    <fill>
      <patternFill patternType="solid">
        <fgColor rgb="FF94C476"/>
        <bgColor rgb="FF94C476"/>
      </patternFill>
    </fill>
    <fill>
      <patternFill patternType="solid">
        <fgColor rgb="FFE2EFDA"/>
        <bgColor rgb="FFE2EFDA"/>
      </patternFill>
    </fill>
    <fill>
      <patternFill patternType="solid">
        <fgColor rgb="FFC9C9C9"/>
        <bgColor rgb="FFC9C9C9"/>
      </patternFill>
    </fill>
    <fill>
      <patternFill patternType="solid">
        <fgColor rgb="FFDBDBDB"/>
        <bgColor rgb="FFDBDBDB"/>
      </patternFill>
    </fill>
    <fill>
      <patternFill patternType="solid">
        <fgColor rgb="FFDEA900"/>
        <bgColor rgb="FFDEA900"/>
      </patternFill>
    </fill>
    <fill>
      <patternFill patternType="solid">
        <fgColor rgb="FFFFD966"/>
        <bgColor rgb="FFFFD966"/>
      </patternFill>
    </fill>
    <fill>
      <patternFill patternType="solid">
        <fgColor rgb="FFFB7725"/>
        <bgColor rgb="FFFB7725"/>
      </patternFill>
    </fill>
    <fill>
      <patternFill patternType="solid">
        <fgColor rgb="FFFDB487"/>
        <bgColor rgb="FFFDB487"/>
      </patternFill>
    </fill>
    <fill>
      <patternFill patternType="solid">
        <fgColor rgb="FF002060"/>
        <bgColor rgb="FF002060"/>
      </patternFill>
    </fill>
    <fill>
      <patternFill patternType="solid">
        <fgColor rgb="FF92D050"/>
        <bgColor rgb="FF58C925"/>
      </patternFill>
    </fill>
    <fill>
      <patternFill patternType="solid">
        <fgColor rgb="FF92D050"/>
        <bgColor indexed="64"/>
      </patternFill>
    </fill>
    <fill>
      <patternFill patternType="solid">
        <fgColor theme="4" tint="0.59999389629810485"/>
        <bgColor rgb="FFC4BD97"/>
      </patternFill>
    </fill>
    <fill>
      <patternFill patternType="solid">
        <fgColor theme="4" tint="0.59999389629810485"/>
        <bgColor indexed="64"/>
      </patternFill>
    </fill>
    <fill>
      <patternFill patternType="solid">
        <fgColor rgb="FF92D050"/>
        <bgColor rgb="FFFF0000"/>
      </patternFill>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rgb="FFFF0000"/>
      </patternFill>
    </fill>
    <fill>
      <patternFill patternType="solid">
        <fgColor theme="9" tint="0.79998168889431442"/>
        <bgColor rgb="FF58C925"/>
      </patternFill>
    </fill>
    <fill>
      <patternFill patternType="solid">
        <fgColor rgb="FFFFCCCC"/>
        <bgColor rgb="FFFF0000"/>
      </patternFill>
    </fill>
    <fill>
      <patternFill patternType="solid">
        <fgColor rgb="FFFFCCCC"/>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s>
  <cellStyleXfs count="3">
    <xf numFmtId="0" fontId="0" fillId="0" borderId="0"/>
    <xf numFmtId="0" fontId="46" fillId="0" borderId="15"/>
    <xf numFmtId="0" fontId="46" fillId="0" borderId="15"/>
  </cellStyleXfs>
  <cellXfs count="382">
    <xf numFmtId="0" fontId="0" fillId="0" borderId="0" xfId="0" applyFont="1" applyAlignment="1"/>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vertical="center"/>
    </xf>
    <xf numFmtId="0" fontId="4" fillId="0" borderId="0" xfId="0" applyFont="1" applyAlignment="1">
      <alignment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xf numFmtId="0" fontId="1" fillId="0" borderId="0" xfId="0" applyFont="1" applyAlignment="1">
      <alignment horizontal="left"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vertical="center"/>
    </xf>
    <xf numFmtId="0" fontId="4"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0" fontId="7" fillId="0" borderId="0" xfId="0" applyFont="1" applyAlignment="1">
      <alignment wrapText="1"/>
    </xf>
    <xf numFmtId="0" fontId="4" fillId="0" borderId="0" xfId="0" applyFont="1" applyAlignment="1">
      <alignment vertical="center"/>
    </xf>
    <xf numFmtId="0" fontId="8" fillId="0" borderId="0" xfId="0" applyFont="1" applyAlignment="1">
      <alignment horizontal="left"/>
    </xf>
    <xf numFmtId="0" fontId="8"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9" fillId="2" borderId="7" xfId="0" applyFont="1" applyFill="1" applyBorder="1" applyAlignment="1">
      <alignment vertical="center"/>
    </xf>
    <xf numFmtId="0" fontId="2" fillId="0" borderId="0" xfId="0" applyFont="1" applyAlignment="1">
      <alignment vertical="center"/>
    </xf>
    <xf numFmtId="0" fontId="12" fillId="0" borderId="0" xfId="0" applyFont="1" applyAlignment="1">
      <alignment vertical="center" wrapText="1"/>
    </xf>
    <xf numFmtId="0" fontId="13" fillId="0" borderId="11" xfId="0" applyFont="1" applyBorder="1" applyAlignment="1">
      <alignment horizontal="center" vertical="center"/>
    </xf>
    <xf numFmtId="0" fontId="10" fillId="0" borderId="0" xfId="0" applyFont="1"/>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4" fillId="3" borderId="7" xfId="0" applyFont="1" applyFill="1" applyBorder="1" applyAlignment="1">
      <alignment vertical="center" wrapText="1"/>
    </xf>
    <xf numFmtId="0" fontId="15" fillId="4" borderId="5" xfId="0" applyFont="1" applyFill="1" applyBorder="1" applyAlignment="1">
      <alignment vertical="center"/>
    </xf>
    <xf numFmtId="0" fontId="13" fillId="2" borderId="5" xfId="0" applyFont="1" applyFill="1" applyBorder="1" applyAlignment="1">
      <alignment horizontal="center" vertical="center"/>
    </xf>
    <xf numFmtId="0" fontId="15" fillId="2" borderId="17" xfId="0" applyFont="1" applyFill="1" applyBorder="1" applyAlignment="1">
      <alignment vertical="center" wrapText="1"/>
    </xf>
    <xf numFmtId="0" fontId="15" fillId="0" borderId="1" xfId="0" applyFont="1" applyBorder="1" applyAlignment="1">
      <alignment vertical="center"/>
    </xf>
    <xf numFmtId="0" fontId="13" fillId="0" borderId="5" xfId="0" applyFont="1" applyBorder="1" applyAlignment="1">
      <alignment horizontal="center" vertical="center"/>
    </xf>
    <xf numFmtId="0" fontId="15" fillId="0" borderId="5" xfId="0" applyFont="1" applyBorder="1" applyAlignment="1">
      <alignment vertical="center"/>
    </xf>
    <xf numFmtId="0" fontId="16" fillId="2" borderId="17" xfId="0" applyFont="1" applyFill="1" applyBorder="1" applyAlignment="1">
      <alignment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5" fillId="2" borderId="17" xfId="0" applyFont="1" applyFill="1" applyBorder="1" applyAlignment="1">
      <alignment vertical="center"/>
    </xf>
    <xf numFmtId="0" fontId="15" fillId="4" borderId="5" xfId="0" applyFont="1" applyFill="1" applyBorder="1" applyAlignment="1">
      <alignment vertical="center" wrapText="1"/>
    </xf>
    <xf numFmtId="0" fontId="13" fillId="5" borderId="5" xfId="0" applyFont="1" applyFill="1" applyBorder="1" applyAlignment="1">
      <alignment horizontal="center" vertical="center"/>
    </xf>
    <xf numFmtId="0" fontId="13" fillId="2" borderId="17" xfId="0" applyFont="1" applyFill="1" applyBorder="1" applyAlignment="1">
      <alignment vertical="center" wrapText="1"/>
    </xf>
    <xf numFmtId="0" fontId="15" fillId="0" borderId="5" xfId="0" applyFont="1" applyBorder="1" applyAlignment="1">
      <alignment horizontal="left" vertical="center" wrapText="1"/>
    </xf>
    <xf numFmtId="0" fontId="13" fillId="2" borderId="17" xfId="0" applyFont="1" applyFill="1" applyBorder="1" applyAlignment="1">
      <alignment horizontal="center" vertical="center" wrapText="1"/>
    </xf>
    <xf numFmtId="0" fontId="15" fillId="5" borderId="5" xfId="0" applyFont="1" applyFill="1" applyBorder="1" applyAlignment="1">
      <alignment vertical="center"/>
    </xf>
    <xf numFmtId="0" fontId="13" fillId="0" borderId="4" xfId="0" applyFont="1" applyBorder="1" applyAlignment="1">
      <alignment horizontal="center" vertical="center"/>
    </xf>
    <xf numFmtId="0" fontId="15" fillId="4" borderId="18" xfId="0" applyFont="1" applyFill="1" applyBorder="1" applyAlignment="1">
      <alignment vertical="center" wrapText="1"/>
    </xf>
    <xf numFmtId="0" fontId="13" fillId="2" borderId="18" xfId="0" applyFont="1" applyFill="1" applyBorder="1" applyAlignment="1">
      <alignment horizontal="center" vertical="center"/>
    </xf>
    <xf numFmtId="0" fontId="15" fillId="2" borderId="19" xfId="0" applyFont="1" applyFill="1" applyBorder="1" applyAlignment="1">
      <alignment vertical="center"/>
    </xf>
    <xf numFmtId="0" fontId="15" fillId="0" borderId="8" xfId="0" applyFont="1" applyBorder="1" applyAlignment="1">
      <alignment vertical="center"/>
    </xf>
    <xf numFmtId="0" fontId="15" fillId="2" borderId="5" xfId="0" applyFont="1" applyFill="1" applyBorder="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7"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horizontal="left"/>
    </xf>
    <xf numFmtId="0" fontId="13" fillId="0" borderId="0" xfId="0" applyFont="1" applyAlignment="1">
      <alignment horizontal="left" vertical="top"/>
    </xf>
    <xf numFmtId="0" fontId="18" fillId="0" borderId="0" xfId="0" applyFont="1"/>
    <xf numFmtId="0" fontId="13" fillId="0" borderId="0" xfId="0" applyFont="1" applyAlignment="1">
      <alignment horizontal="center" vertical="top"/>
    </xf>
    <xf numFmtId="0" fontId="19" fillId="0" borderId="0" xfId="0" applyFont="1" applyAlignment="1">
      <alignment vertical="center"/>
    </xf>
    <xf numFmtId="0" fontId="19" fillId="0" borderId="0" xfId="0" applyFont="1"/>
    <xf numFmtId="0" fontId="9" fillId="0" borderId="0" xfId="0" applyFont="1"/>
    <xf numFmtId="0" fontId="9" fillId="0" borderId="0" xfId="0" applyFont="1" applyAlignment="1">
      <alignment horizontal="center"/>
    </xf>
    <xf numFmtId="0" fontId="19" fillId="0" borderId="0" xfId="0" applyFont="1" applyAlignment="1">
      <alignment horizontal="left" vertical="center"/>
    </xf>
    <xf numFmtId="0" fontId="20" fillId="0" borderId="0" xfId="0" applyFont="1"/>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wrapText="1"/>
    </xf>
    <xf numFmtId="0" fontId="21" fillId="0" borderId="0" xfId="0" applyFont="1"/>
    <xf numFmtId="0" fontId="23" fillId="0" borderId="0" xfId="0" applyFont="1"/>
    <xf numFmtId="0" fontId="21" fillId="0" borderId="0" xfId="0" applyFont="1" applyAlignment="1">
      <alignment horizontal="center"/>
    </xf>
    <xf numFmtId="0" fontId="10" fillId="0" borderId="0" xfId="0" applyFont="1" applyAlignment="1">
      <alignment horizontal="center" vertical="center"/>
    </xf>
    <xf numFmtId="0" fontId="24" fillId="0" borderId="0" xfId="0" applyFont="1" applyAlignment="1">
      <alignment horizontal="left" vertical="top"/>
    </xf>
    <xf numFmtId="0" fontId="17" fillId="0" borderId="0" xfId="0" applyFont="1" applyAlignment="1">
      <alignment horizontal="left" vertical="top"/>
    </xf>
    <xf numFmtId="0" fontId="25" fillId="0" borderId="0" xfId="0" applyFont="1"/>
    <xf numFmtId="0" fontId="17" fillId="0" borderId="0" xfId="0" applyFont="1" applyAlignment="1">
      <alignment horizontal="center" vertical="top"/>
    </xf>
    <xf numFmtId="0" fontId="25" fillId="0" borderId="0" xfId="0" applyFont="1" applyAlignment="1">
      <alignment horizontal="center"/>
    </xf>
    <xf numFmtId="0" fontId="10" fillId="0" borderId="0" xfId="0" applyFont="1" applyAlignment="1">
      <alignment horizontal="left" vertical="center"/>
    </xf>
    <xf numFmtId="0" fontId="17" fillId="0" borderId="5" xfId="0" applyFont="1" applyBorder="1" applyAlignment="1">
      <alignment horizontal="center" vertical="center"/>
    </xf>
    <xf numFmtId="0" fontId="17" fillId="0" borderId="5" xfId="0" applyFont="1" applyBorder="1" applyAlignment="1">
      <alignment horizontal="center" vertical="center" wrapText="1"/>
    </xf>
    <xf numFmtId="0" fontId="27" fillId="0" borderId="5" xfId="0" applyFont="1" applyBorder="1" applyAlignment="1">
      <alignment horizontal="center" vertical="center"/>
    </xf>
    <xf numFmtId="0" fontId="24" fillId="2" borderId="5" xfId="0" applyFont="1" applyFill="1" applyBorder="1" applyAlignment="1">
      <alignment horizontal="center" vertical="center"/>
    </xf>
    <xf numFmtId="0" fontId="29" fillId="2" borderId="5" xfId="0" applyFont="1" applyFill="1" applyBorder="1" applyAlignment="1">
      <alignment horizontal="left" vertical="center" wrapText="1"/>
    </xf>
    <xf numFmtId="0" fontId="29" fillId="2" borderId="5"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3" fillId="0" borderId="0" xfId="0" applyFont="1" applyAlignment="1">
      <alignment horizontal="left" vertical="center"/>
    </xf>
    <xf numFmtId="0" fontId="10" fillId="0" borderId="0" xfId="0" applyFont="1" applyAlignment="1">
      <alignment horizontal="left"/>
    </xf>
    <xf numFmtId="0" fontId="32" fillId="0" borderId="0" xfId="0" applyFont="1" applyAlignment="1"/>
    <xf numFmtId="0" fontId="34" fillId="0" borderId="0" xfId="0" applyFont="1"/>
    <xf numFmtId="0" fontId="21" fillId="0" borderId="0" xfId="0" applyFont="1" applyAlignment="1"/>
    <xf numFmtId="0" fontId="17" fillId="0" borderId="0" xfId="0" applyFont="1" applyAlignment="1">
      <alignment horizontal="left" vertical="center"/>
    </xf>
    <xf numFmtId="0" fontId="27" fillId="0" borderId="0" xfId="0" applyFont="1"/>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left" vertical="center"/>
    </xf>
    <xf numFmtId="0" fontId="8" fillId="0" borderId="0" xfId="0" applyFont="1" applyAlignment="1">
      <alignment horizontal="center" vertical="center"/>
    </xf>
    <xf numFmtId="0" fontId="35" fillId="8" borderId="5" xfId="0" applyFont="1" applyFill="1" applyBorder="1" applyAlignment="1">
      <alignment horizontal="center" vertical="center"/>
    </xf>
    <xf numFmtId="0" fontId="35" fillId="8" borderId="5" xfId="0" applyFont="1" applyFill="1" applyBorder="1" applyAlignment="1">
      <alignment vertical="center" wrapText="1"/>
    </xf>
    <xf numFmtId="0" fontId="35" fillId="8" borderId="5" xfId="0" applyFont="1" applyFill="1" applyBorder="1" applyAlignment="1">
      <alignment horizontal="right" vertical="center" wrapText="1"/>
    </xf>
    <xf numFmtId="164" fontId="1" fillId="0" borderId="3" xfId="0" applyNumberFormat="1" applyFont="1" applyBorder="1" applyAlignment="1">
      <alignment vertical="center"/>
    </xf>
    <xf numFmtId="164" fontId="1" fillId="0" borderId="5" xfId="0" applyNumberFormat="1" applyFont="1" applyBorder="1" applyAlignment="1">
      <alignment vertical="center"/>
    </xf>
    <xf numFmtId="0" fontId="5" fillId="0" borderId="5" xfId="0" applyFont="1" applyBorder="1" applyAlignment="1">
      <alignment horizontal="center" vertical="center"/>
    </xf>
    <xf numFmtId="0" fontId="35" fillId="9" borderId="5" xfId="0" applyFont="1" applyFill="1" applyBorder="1" applyAlignment="1">
      <alignment horizontal="center" vertical="center"/>
    </xf>
    <xf numFmtId="0" fontId="35" fillId="9" borderId="5" xfId="0" applyFont="1" applyFill="1" applyBorder="1" applyAlignment="1">
      <alignment vertical="center"/>
    </xf>
    <xf numFmtId="0" fontId="35" fillId="9" borderId="5" xfId="0" applyFont="1" applyFill="1" applyBorder="1" applyAlignment="1">
      <alignment horizontal="right" vertical="center"/>
    </xf>
    <xf numFmtId="0" fontId="10" fillId="0" borderId="5" xfId="0" applyFont="1" applyBorder="1" applyAlignment="1">
      <alignment horizontal="center" vertical="center"/>
    </xf>
    <xf numFmtId="0" fontId="10" fillId="0" borderId="5" xfId="0" applyFont="1" applyBorder="1" applyAlignment="1">
      <alignment horizontal="left" vertical="center" wrapText="1"/>
    </xf>
    <xf numFmtId="2" fontId="10" fillId="0" borderId="5" xfId="0" applyNumberFormat="1" applyFont="1" applyBorder="1" applyAlignment="1">
      <alignment horizontal="center" vertical="center" wrapText="1"/>
    </xf>
    <xf numFmtId="165" fontId="10" fillId="0" borderId="5" xfId="0" applyNumberFormat="1" applyFont="1" applyBorder="1" applyAlignment="1">
      <alignment horizontal="right" vertical="center" wrapText="1"/>
    </xf>
    <xf numFmtId="0" fontId="35" fillId="9" borderId="5" xfId="0" applyFont="1" applyFill="1" applyBorder="1" applyAlignment="1">
      <alignment vertical="center" wrapText="1"/>
    </xf>
    <xf numFmtId="2" fontId="35" fillId="9" borderId="5" xfId="0" applyNumberFormat="1" applyFont="1" applyFill="1" applyBorder="1" applyAlignment="1">
      <alignment horizontal="center" vertical="center" wrapText="1"/>
    </xf>
    <xf numFmtId="0" fontId="35" fillId="9" borderId="5" xfId="0" applyFont="1" applyFill="1" applyBorder="1" applyAlignment="1">
      <alignment horizontal="right" vertical="center" wrapText="1"/>
    </xf>
    <xf numFmtId="0" fontId="35" fillId="9" borderId="5" xfId="0" applyFont="1" applyFill="1" applyBorder="1" applyAlignment="1">
      <alignment horizontal="left" vertical="center"/>
    </xf>
    <xf numFmtId="0" fontId="36" fillId="9" borderId="5" xfId="0" applyFont="1" applyFill="1" applyBorder="1" applyAlignment="1">
      <alignment horizontal="center" vertical="center"/>
    </xf>
    <xf numFmtId="2" fontId="36" fillId="9" borderId="5" xfId="0" applyNumberFormat="1" applyFont="1" applyFill="1" applyBorder="1" applyAlignment="1">
      <alignment horizontal="center" vertical="center" wrapText="1"/>
    </xf>
    <xf numFmtId="0" fontId="36" fillId="9" borderId="5" xfId="0" applyFont="1" applyFill="1" applyBorder="1" applyAlignment="1">
      <alignment horizontal="right" vertical="center" wrapText="1"/>
    </xf>
    <xf numFmtId="0" fontId="10" fillId="0" borderId="5" xfId="0" applyFont="1" applyBorder="1" applyAlignment="1">
      <alignment horizontal="center" vertical="center" wrapText="1"/>
    </xf>
    <xf numFmtId="0" fontId="35" fillId="9" borderId="5" xfId="0" applyFont="1" applyFill="1" applyBorder="1" applyAlignment="1">
      <alignment horizontal="left" vertical="center" wrapText="1"/>
    </xf>
    <xf numFmtId="2" fontId="35" fillId="9" borderId="5" xfId="0" applyNumberFormat="1" applyFont="1" applyFill="1" applyBorder="1" applyAlignment="1">
      <alignment vertical="center" wrapText="1"/>
    </xf>
    <xf numFmtId="0" fontId="35" fillId="10" borderId="5" xfId="0" applyFont="1" applyFill="1" applyBorder="1" applyAlignment="1">
      <alignment horizontal="center" vertical="center"/>
    </xf>
    <xf numFmtId="0" fontId="35" fillId="10" borderId="5" xfId="0" applyFont="1" applyFill="1" applyBorder="1" applyAlignment="1">
      <alignment horizontal="left" vertical="center" wrapText="1"/>
    </xf>
    <xf numFmtId="0" fontId="36" fillId="10" borderId="5" xfId="0" applyFont="1" applyFill="1" applyBorder="1" applyAlignment="1">
      <alignment vertical="center"/>
    </xf>
    <xf numFmtId="2" fontId="36" fillId="10" borderId="5" xfId="0" applyNumberFormat="1" applyFont="1" applyFill="1" applyBorder="1" applyAlignment="1">
      <alignment vertical="center"/>
    </xf>
    <xf numFmtId="0" fontId="36" fillId="10" borderId="5" xfId="0" applyFont="1" applyFill="1" applyBorder="1" applyAlignment="1">
      <alignment horizontal="right" vertical="center"/>
    </xf>
    <xf numFmtId="0" fontId="35" fillId="11" borderId="5" xfId="0" applyFont="1" applyFill="1" applyBorder="1" applyAlignment="1">
      <alignment horizontal="center" vertical="center"/>
    </xf>
    <xf numFmtId="0" fontId="35" fillId="11" borderId="5" xfId="0" applyFont="1" applyFill="1" applyBorder="1" applyAlignment="1">
      <alignment horizontal="left" vertical="center" wrapText="1"/>
    </xf>
    <xf numFmtId="0" fontId="36" fillId="11" borderId="5" xfId="0" applyFont="1" applyFill="1" applyBorder="1" applyAlignment="1">
      <alignment vertical="center"/>
    </xf>
    <xf numFmtId="2" fontId="36" fillId="11" borderId="5" xfId="0" applyNumberFormat="1" applyFont="1" applyFill="1" applyBorder="1" applyAlignment="1">
      <alignment vertical="center"/>
    </xf>
    <xf numFmtId="0" fontId="36" fillId="11" borderId="5" xfId="0" applyFont="1" applyFill="1" applyBorder="1" applyAlignment="1">
      <alignment horizontal="right" vertical="center"/>
    </xf>
    <xf numFmtId="0" fontId="36" fillId="0" borderId="5" xfId="0" applyFont="1" applyBorder="1" applyAlignment="1">
      <alignment horizontal="center" vertical="center"/>
    </xf>
    <xf numFmtId="0" fontId="35" fillId="11" borderId="5" xfId="0" applyFont="1" applyFill="1" applyBorder="1" applyAlignment="1">
      <alignment vertical="center"/>
    </xf>
    <xf numFmtId="2" fontId="35" fillId="11" borderId="5" xfId="0" applyNumberFormat="1" applyFont="1" applyFill="1" applyBorder="1" applyAlignment="1">
      <alignment vertical="center"/>
    </xf>
    <xf numFmtId="0" fontId="35" fillId="11" borderId="5" xfId="0" applyFont="1" applyFill="1" applyBorder="1" applyAlignment="1">
      <alignment horizontal="right" vertical="center"/>
    </xf>
    <xf numFmtId="0" fontId="35" fillId="12" borderId="5" xfId="0" applyFont="1" applyFill="1" applyBorder="1" applyAlignment="1">
      <alignment horizontal="center" vertical="center"/>
    </xf>
    <xf numFmtId="0" fontId="35" fillId="12" borderId="5" xfId="0" applyFont="1" applyFill="1" applyBorder="1" applyAlignment="1">
      <alignment horizontal="left" vertical="center" wrapText="1"/>
    </xf>
    <xf numFmtId="0" fontId="35" fillId="12" borderId="5" xfId="0" applyFont="1" applyFill="1" applyBorder="1" applyAlignment="1">
      <alignment vertical="center"/>
    </xf>
    <xf numFmtId="2" fontId="35" fillId="12" borderId="5" xfId="0" applyNumberFormat="1" applyFont="1" applyFill="1" applyBorder="1" applyAlignment="1">
      <alignment vertical="center"/>
    </xf>
    <xf numFmtId="0" fontId="35" fillId="12" borderId="5" xfId="0" applyFont="1" applyFill="1" applyBorder="1" applyAlignment="1">
      <alignment horizontal="right" vertical="center"/>
    </xf>
    <xf numFmtId="0" fontId="35" fillId="13" borderId="5" xfId="0" applyFont="1" applyFill="1" applyBorder="1" applyAlignment="1">
      <alignment horizontal="center" vertical="center"/>
    </xf>
    <xf numFmtId="0" fontId="35" fillId="13" borderId="5" xfId="0" applyFont="1" applyFill="1" applyBorder="1" applyAlignment="1">
      <alignment horizontal="left" vertical="center" wrapText="1"/>
    </xf>
    <xf numFmtId="0" fontId="36" fillId="13" borderId="5" xfId="0" applyFont="1" applyFill="1" applyBorder="1" applyAlignment="1">
      <alignment horizontal="center" vertical="center"/>
    </xf>
    <xf numFmtId="2" fontId="36" fillId="13" borderId="5" xfId="0" applyNumberFormat="1" applyFont="1" applyFill="1" applyBorder="1" applyAlignment="1">
      <alignment vertical="center" wrapText="1"/>
    </xf>
    <xf numFmtId="0" fontId="36" fillId="13" borderId="5" xfId="0" applyFont="1" applyFill="1" applyBorder="1" applyAlignment="1">
      <alignment horizontal="right" vertical="center" wrapText="1"/>
    </xf>
    <xf numFmtId="0" fontId="35" fillId="13" borderId="5" xfId="0" applyFont="1" applyFill="1" applyBorder="1" applyAlignment="1">
      <alignment horizontal="left" vertical="center"/>
    </xf>
    <xf numFmtId="2" fontId="35" fillId="13" borderId="5" xfId="0" applyNumberFormat="1" applyFont="1" applyFill="1" applyBorder="1" applyAlignment="1">
      <alignment horizontal="center" vertical="center" wrapText="1"/>
    </xf>
    <xf numFmtId="0" fontId="35" fillId="13" borderId="5" xfId="0" applyFont="1" applyFill="1" applyBorder="1" applyAlignment="1">
      <alignment horizontal="right" vertical="center" wrapText="1"/>
    </xf>
    <xf numFmtId="2" fontId="36" fillId="13" borderId="5" xfId="0" applyNumberFormat="1" applyFont="1" applyFill="1" applyBorder="1" applyAlignment="1">
      <alignment horizontal="center" vertical="center" wrapText="1"/>
    </xf>
    <xf numFmtId="2" fontId="35" fillId="13" borderId="5" xfId="0" applyNumberFormat="1" applyFont="1" applyFill="1" applyBorder="1" applyAlignment="1">
      <alignment horizontal="center" vertical="center"/>
    </xf>
    <xf numFmtId="0" fontId="35" fillId="13" borderId="5" xfId="0" applyFont="1" applyFill="1" applyBorder="1" applyAlignment="1">
      <alignment horizontal="right" vertical="center"/>
    </xf>
    <xf numFmtId="0" fontId="35" fillId="14" borderId="5" xfId="0" applyFont="1" applyFill="1" applyBorder="1" applyAlignment="1">
      <alignment horizontal="center" vertical="center"/>
    </xf>
    <xf numFmtId="0" fontId="35" fillId="14" borderId="5" xfId="0" applyFont="1" applyFill="1" applyBorder="1" applyAlignment="1">
      <alignment horizontal="left" vertical="center"/>
    </xf>
    <xf numFmtId="2" fontId="36" fillId="14" borderId="5" xfId="0" applyNumberFormat="1" applyFont="1" applyFill="1" applyBorder="1" applyAlignment="1">
      <alignment horizontal="center" vertical="center" wrapText="1"/>
    </xf>
    <xf numFmtId="0" fontId="35" fillId="14" borderId="5" xfId="0" applyFont="1" applyFill="1" applyBorder="1" applyAlignment="1">
      <alignment horizontal="right" vertical="center"/>
    </xf>
    <xf numFmtId="0" fontId="35" fillId="15" borderId="5" xfId="0" applyFont="1" applyFill="1" applyBorder="1" applyAlignment="1">
      <alignment horizontal="center" vertical="center"/>
    </xf>
    <xf numFmtId="0" fontId="35" fillId="15" borderId="5" xfId="0" applyFont="1" applyFill="1" applyBorder="1" applyAlignment="1">
      <alignment horizontal="left" vertical="center"/>
    </xf>
    <xf numFmtId="2" fontId="36" fillId="15" borderId="5" xfId="0" applyNumberFormat="1" applyFont="1" applyFill="1" applyBorder="1" applyAlignment="1">
      <alignment horizontal="center" vertical="center" wrapText="1"/>
    </xf>
    <xf numFmtId="0" fontId="35" fillId="15" borderId="5" xfId="0" applyFont="1" applyFill="1" applyBorder="1" applyAlignment="1">
      <alignment horizontal="right" vertical="center"/>
    </xf>
    <xf numFmtId="0" fontId="36" fillId="15" borderId="5" xfId="0" applyFont="1" applyFill="1" applyBorder="1" applyAlignment="1">
      <alignment horizontal="center" vertical="center"/>
    </xf>
    <xf numFmtId="0" fontId="35" fillId="15" borderId="5" xfId="0" applyFont="1" applyFill="1" applyBorder="1" applyAlignment="1">
      <alignment horizontal="left" vertical="center" wrapText="1"/>
    </xf>
    <xf numFmtId="2" fontId="36" fillId="15" borderId="5" xfId="0" applyNumberFormat="1" applyFont="1" applyFill="1" applyBorder="1" applyAlignment="1">
      <alignment horizontal="center" vertical="center"/>
    </xf>
    <xf numFmtId="0" fontId="36" fillId="15" borderId="5" xfId="0" applyFont="1" applyFill="1" applyBorder="1" applyAlignment="1">
      <alignment horizontal="right" vertical="center"/>
    </xf>
    <xf numFmtId="2" fontId="35" fillId="15" borderId="5" xfId="0" applyNumberFormat="1" applyFont="1" applyFill="1" applyBorder="1" applyAlignment="1">
      <alignment horizontal="center" vertical="center" wrapText="1"/>
    </xf>
    <xf numFmtId="2" fontId="35" fillId="15" borderId="5" xfId="0" applyNumberFormat="1" applyFont="1" applyFill="1" applyBorder="1" applyAlignment="1">
      <alignment horizontal="center" vertical="center"/>
    </xf>
    <xf numFmtId="0" fontId="35" fillId="16" borderId="5" xfId="0" applyFont="1" applyFill="1" applyBorder="1" applyAlignment="1">
      <alignment horizontal="center" vertical="center"/>
    </xf>
    <xf numFmtId="0" fontId="35" fillId="16" borderId="5" xfId="0" applyFont="1" applyFill="1" applyBorder="1" applyAlignment="1">
      <alignment horizontal="left" vertical="center" wrapText="1"/>
    </xf>
    <xf numFmtId="2" fontId="36" fillId="16" borderId="5" xfId="0" applyNumberFormat="1" applyFont="1" applyFill="1" applyBorder="1" applyAlignment="1">
      <alignment horizontal="center" vertical="center" wrapText="1"/>
    </xf>
    <xf numFmtId="0" fontId="35" fillId="16" borderId="5" xfId="0" applyFont="1" applyFill="1" applyBorder="1" applyAlignment="1">
      <alignment horizontal="right" vertical="center"/>
    </xf>
    <xf numFmtId="0" fontId="35" fillId="17" borderId="5" xfId="0" applyFont="1" applyFill="1" applyBorder="1" applyAlignment="1">
      <alignment horizontal="center" vertical="center"/>
    </xf>
    <xf numFmtId="0" fontId="35" fillId="17" borderId="5" xfId="0" applyFont="1" applyFill="1" applyBorder="1" applyAlignment="1">
      <alignment horizontal="left" vertical="center" wrapText="1"/>
    </xf>
    <xf numFmtId="2" fontId="36" fillId="17" borderId="5" xfId="0" applyNumberFormat="1" applyFont="1" applyFill="1" applyBorder="1" applyAlignment="1">
      <alignment horizontal="center" vertical="center" wrapText="1"/>
    </xf>
    <xf numFmtId="0" fontId="35" fillId="17" borderId="5" xfId="0" applyFont="1" applyFill="1" applyBorder="1" applyAlignment="1">
      <alignment horizontal="right" vertical="center"/>
    </xf>
    <xf numFmtId="0" fontId="36" fillId="17" borderId="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166" fontId="1" fillId="0" borderId="5" xfId="0" applyNumberFormat="1" applyFont="1" applyBorder="1" applyAlignment="1">
      <alignment horizontal="center" vertical="center"/>
    </xf>
    <xf numFmtId="0" fontId="8" fillId="0" borderId="5" xfId="0" applyFont="1" applyBorder="1" applyAlignment="1">
      <alignment horizontal="left" vertical="center" wrapText="1"/>
    </xf>
    <xf numFmtId="167" fontId="1" fillId="0" borderId="5" xfId="0" applyNumberFormat="1" applyFont="1" applyBorder="1" applyAlignment="1">
      <alignment vertical="center"/>
    </xf>
    <xf numFmtId="168" fontId="8" fillId="0" borderId="5" xfId="0" applyNumberFormat="1" applyFont="1" applyBorder="1" applyAlignment="1">
      <alignment vertical="center"/>
    </xf>
    <xf numFmtId="167" fontId="8" fillId="0" borderId="5" xfId="0" applyNumberFormat="1" applyFont="1" applyBorder="1" applyAlignment="1">
      <alignment vertical="center"/>
    </xf>
    <xf numFmtId="3" fontId="1" fillId="0" borderId="5" xfId="0" applyNumberFormat="1" applyFont="1" applyBorder="1" applyAlignment="1">
      <alignment horizontal="right" vertical="center"/>
    </xf>
    <xf numFmtId="10" fontId="1" fillId="0" borderId="5" xfId="0" applyNumberFormat="1" applyFont="1" applyBorder="1" applyAlignment="1">
      <alignment horizontal="center" vertical="center"/>
    </xf>
    <xf numFmtId="168" fontId="1" fillId="0" borderId="5" xfId="0" applyNumberFormat="1" applyFont="1" applyBorder="1" applyAlignment="1">
      <alignment vertical="center"/>
    </xf>
    <xf numFmtId="167" fontId="8" fillId="0" borderId="5" xfId="0" applyNumberFormat="1" applyFont="1" applyBorder="1" applyAlignment="1">
      <alignment horizontal="left" vertical="center"/>
    </xf>
    <xf numFmtId="10" fontId="8" fillId="0" borderId="5" xfId="0" applyNumberFormat="1" applyFont="1" applyBorder="1" applyAlignment="1">
      <alignment horizontal="center" vertical="center"/>
    </xf>
    <xf numFmtId="3" fontId="8" fillId="0" borderId="5" xfId="0" applyNumberFormat="1" applyFont="1" applyBorder="1" applyAlignment="1">
      <alignment horizontal="left" vertical="center"/>
    </xf>
    <xf numFmtId="10" fontId="8" fillId="0" borderId="4" xfId="0" applyNumberFormat="1" applyFont="1" applyBorder="1" applyAlignment="1">
      <alignment horizontal="center" vertical="center"/>
    </xf>
    <xf numFmtId="0" fontId="1" fillId="0" borderId="1" xfId="0" applyFont="1" applyBorder="1" applyAlignment="1">
      <alignment horizontal="center" vertical="center"/>
    </xf>
    <xf numFmtId="167" fontId="8" fillId="0" borderId="1" xfId="0" applyNumberFormat="1" applyFont="1" applyBorder="1" applyAlignment="1">
      <alignment horizontal="left" vertical="center"/>
    </xf>
    <xf numFmtId="0" fontId="1" fillId="0" borderId="3" xfId="0" applyFont="1" applyBorder="1" applyAlignment="1">
      <alignment horizontal="center" vertical="center"/>
    </xf>
    <xf numFmtId="9" fontId="1" fillId="0" borderId="5" xfId="0" applyNumberFormat="1" applyFont="1" applyBorder="1" applyAlignment="1">
      <alignment vertical="center"/>
    </xf>
    <xf numFmtId="169" fontId="8" fillId="0" borderId="4" xfId="0" applyNumberFormat="1" applyFont="1" applyBorder="1" applyAlignment="1">
      <alignment horizontal="center" vertical="center"/>
    </xf>
    <xf numFmtId="169" fontId="1" fillId="0" borderId="5" xfId="0" applyNumberFormat="1" applyFont="1" applyBorder="1" applyAlignment="1">
      <alignment horizontal="center" vertical="center"/>
    </xf>
    <xf numFmtId="0" fontId="8" fillId="0" borderId="5" xfId="0" applyFont="1" applyBorder="1" applyAlignment="1">
      <alignment vertical="center"/>
    </xf>
    <xf numFmtId="168" fontId="37" fillId="18" borderId="5" xfId="0" applyNumberFormat="1" applyFont="1" applyFill="1" applyBorder="1" applyAlignment="1">
      <alignment horizontal="right" vertical="center"/>
    </xf>
    <xf numFmtId="10" fontId="8" fillId="0" borderId="5" xfId="0" applyNumberFormat="1" applyFont="1" applyBorder="1" applyAlignment="1">
      <alignment vertical="center"/>
    </xf>
    <xf numFmtId="170" fontId="1" fillId="0" borderId="5" xfId="0" applyNumberFormat="1" applyFont="1" applyBorder="1" applyAlignment="1">
      <alignment vertical="center"/>
    </xf>
    <xf numFmtId="0" fontId="17" fillId="0" borderId="0" xfId="0" applyFont="1" applyAlignment="1">
      <alignment vertical="center"/>
    </xf>
    <xf numFmtId="0" fontId="27" fillId="0" borderId="0" xfId="0" applyFont="1" applyAlignment="1">
      <alignment horizontal="left" vertical="center"/>
    </xf>
    <xf numFmtId="0" fontId="17" fillId="0" borderId="0" xfId="0" applyFont="1"/>
    <xf numFmtId="0" fontId="38" fillId="0" borderId="5" xfId="0" applyFont="1" applyBorder="1" applyAlignment="1">
      <alignment vertical="center"/>
    </xf>
    <xf numFmtId="0" fontId="38" fillId="0" borderId="5" xfId="0" applyFont="1" applyBorder="1" applyAlignment="1">
      <alignment horizontal="center" wrapText="1"/>
    </xf>
    <xf numFmtId="0" fontId="5" fillId="0" borderId="5" xfId="0" applyFont="1" applyBorder="1"/>
    <xf numFmtId="0" fontId="5" fillId="0" borderId="0" xfId="0" applyFont="1" applyAlignment="1">
      <alignment horizontal="center" vertical="center"/>
    </xf>
    <xf numFmtId="0" fontId="13" fillId="0" borderId="5" xfId="0" applyFont="1" applyFill="1" applyBorder="1" applyAlignment="1">
      <alignment horizontal="center" vertical="center"/>
    </xf>
    <xf numFmtId="0" fontId="15" fillId="0" borderId="1" xfId="0" applyFont="1" applyFill="1" applyBorder="1" applyAlignment="1">
      <alignment vertical="center" wrapText="1"/>
    </xf>
    <xf numFmtId="0" fontId="1" fillId="0" borderId="0" xfId="0" applyFont="1" applyAlignment="1">
      <alignment horizontal="left" vertical="center"/>
    </xf>
    <xf numFmtId="0" fontId="0" fillId="0" borderId="0" xfId="0" applyFont="1" applyAlignment="1"/>
    <xf numFmtId="0" fontId="7" fillId="0" borderId="0" xfId="0" applyFont="1"/>
    <xf numFmtId="0" fontId="2" fillId="0" borderId="4" xfId="0" applyFont="1" applyBorder="1" applyAlignment="1">
      <alignment horizontal="center" vertical="center"/>
    </xf>
    <xf numFmtId="0" fontId="3" fillId="0" borderId="6" xfId="0" applyFont="1" applyBorder="1"/>
    <xf numFmtId="0" fontId="4" fillId="0" borderId="0" xfId="0" applyFont="1" applyAlignment="1">
      <alignment horizontal="left" vertical="center"/>
    </xf>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 fillId="2" borderId="1" xfId="0" applyFont="1" applyFill="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xf>
    <xf numFmtId="0" fontId="8" fillId="0" borderId="0" xfId="0" applyFont="1" applyAlignment="1">
      <alignment horizontal="left" vertical="center"/>
    </xf>
    <xf numFmtId="0" fontId="13" fillId="0" borderId="0" xfId="0" applyFont="1" applyAlignment="1">
      <alignment horizontal="center" vertical="center" wrapText="1"/>
    </xf>
    <xf numFmtId="0" fontId="15" fillId="0" borderId="0" xfId="0" applyFont="1" applyAlignment="1">
      <alignment horizontal="left"/>
    </xf>
    <xf numFmtId="0" fontId="18" fillId="0" borderId="0" xfId="0" applyFont="1" applyAlignment="1">
      <alignment horizontal="left" vertical="center"/>
    </xf>
    <xf numFmtId="0" fontId="19" fillId="0" borderId="0" xfId="0" applyFont="1" applyAlignment="1">
      <alignment horizontal="left" vertical="center"/>
    </xf>
    <xf numFmtId="0" fontId="14" fillId="0" borderId="1" xfId="0" applyFont="1" applyBorder="1" applyAlignment="1">
      <alignment horizontal="center" vertical="center" wrapText="1"/>
    </xf>
    <xf numFmtId="0" fontId="14" fillId="3"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15" fillId="21" borderId="20" xfId="0" applyFont="1" applyFill="1" applyBorder="1" applyAlignment="1">
      <alignment horizontal="center" vertical="center"/>
    </xf>
    <xf numFmtId="0" fontId="3" fillId="22" borderId="21" xfId="0" applyFont="1" applyFill="1" applyBorder="1"/>
    <xf numFmtId="0" fontId="13" fillId="19" borderId="20" xfId="0" applyFont="1" applyFill="1" applyBorder="1" applyAlignment="1">
      <alignment horizontal="center" vertical="center" wrapText="1"/>
    </xf>
    <xf numFmtId="0" fontId="3" fillId="20" borderId="22" xfId="0" applyFont="1" applyFill="1" applyBorder="1"/>
    <xf numFmtId="0" fontId="13" fillId="23" borderId="20" xfId="0" applyFont="1" applyFill="1" applyBorder="1" applyAlignment="1">
      <alignment horizontal="center" vertical="center"/>
    </xf>
    <xf numFmtId="0" fontId="13" fillId="5" borderId="1" xfId="0" applyFont="1" applyFill="1" applyBorder="1" applyAlignment="1">
      <alignment horizontal="center" vertical="center"/>
    </xf>
    <xf numFmtId="0" fontId="2" fillId="0" borderId="8" xfId="0" applyFont="1" applyBorder="1" applyAlignment="1">
      <alignment horizontal="center" vertical="center"/>
    </xf>
    <xf numFmtId="0" fontId="3" fillId="0" borderId="9" xfId="0" applyFont="1" applyBorder="1"/>
    <xf numFmtId="0" fontId="11" fillId="0" borderId="1" xfId="0" applyFont="1" applyBorder="1" applyAlignment="1">
      <alignment horizontal="center" vertical="center" wrapText="1"/>
    </xf>
    <xf numFmtId="0" fontId="13" fillId="0" borderId="10" xfId="0" applyFont="1" applyBorder="1" applyAlignment="1">
      <alignment horizontal="center" vertical="center"/>
    </xf>
    <xf numFmtId="0" fontId="3" fillId="0" borderId="10" xfId="0" applyFont="1" applyBorder="1"/>
    <xf numFmtId="0" fontId="13" fillId="0" borderId="11" xfId="0" applyFont="1" applyBorder="1" applyAlignment="1">
      <alignment horizontal="center" vertical="center"/>
    </xf>
    <xf numFmtId="0" fontId="3" fillId="0" borderId="12" xfId="0" applyFont="1" applyBorder="1"/>
    <xf numFmtId="0" fontId="3" fillId="0" borderId="13" xfId="0" applyFont="1" applyBorder="1"/>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27" fillId="0" borderId="4"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27" fillId="0" borderId="0" xfId="0" applyFont="1" applyAlignment="1">
      <alignment horizontal="center" vertical="center"/>
    </xf>
    <xf numFmtId="0" fontId="34" fillId="0" borderId="0" xfId="0" applyFont="1" applyAlignment="1">
      <alignment horizontal="center"/>
    </xf>
    <xf numFmtId="0" fontId="32"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2" fillId="0" borderId="23" xfId="0" applyFont="1" applyBorder="1" applyAlignment="1">
      <alignment horizontal="center" vertical="center" wrapText="1"/>
    </xf>
    <xf numFmtId="0" fontId="26" fillId="0" borderId="23" xfId="0" applyFont="1" applyBorder="1" applyAlignment="1">
      <alignment horizontal="center" vertical="center"/>
    </xf>
    <xf numFmtId="0" fontId="10" fillId="0" borderId="23" xfId="0" applyFont="1" applyBorder="1" applyAlignment="1">
      <alignment horizontal="center" vertical="center"/>
    </xf>
    <xf numFmtId="0" fontId="30" fillId="3"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28" fillId="7" borderId="17" xfId="0" applyFont="1" applyFill="1" applyBorder="1" applyAlignment="1">
      <alignment horizontal="center" vertical="center" wrapText="1"/>
    </xf>
    <xf numFmtId="0" fontId="28" fillId="7" borderId="3" xfId="0" applyFont="1" applyFill="1" applyBorder="1" applyAlignment="1">
      <alignment horizontal="center" vertical="center" wrapText="1"/>
    </xf>
    <xf numFmtId="17" fontId="8" fillId="0" borderId="1"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wrapText="1"/>
    </xf>
    <xf numFmtId="0" fontId="3" fillId="0" borderId="24" xfId="0" applyFont="1" applyBorder="1"/>
    <xf numFmtId="0" fontId="3" fillId="0" borderId="11" xfId="0" applyFont="1" applyBorder="1"/>
    <xf numFmtId="10" fontId="38" fillId="0" borderId="1" xfId="0" applyNumberFormat="1" applyFont="1" applyBorder="1" applyAlignment="1">
      <alignment horizontal="center" vertical="center"/>
    </xf>
    <xf numFmtId="0" fontId="3" fillId="0" borderId="23" xfId="0" applyFont="1" applyBorder="1"/>
    <xf numFmtId="0" fontId="3" fillId="0" borderId="25" xfId="0" applyFont="1" applyBorder="1"/>
    <xf numFmtId="0" fontId="39" fillId="0" borderId="0" xfId="0" applyFont="1" applyAlignment="1">
      <alignment horizontal="center" vertical="center"/>
    </xf>
    <xf numFmtId="0" fontId="0" fillId="0" borderId="0" xfId="0"/>
    <xf numFmtId="0" fontId="40" fillId="0" borderId="0" xfId="0" applyFont="1" applyAlignment="1">
      <alignment horizontal="center" vertical="center" wrapText="1"/>
    </xf>
    <xf numFmtId="0" fontId="42" fillId="24" borderId="0" xfId="0" applyFont="1" applyFill="1"/>
    <xf numFmtId="0" fontId="0" fillId="0" borderId="0" xfId="0" applyAlignment="1">
      <alignment horizontal="center"/>
    </xf>
    <xf numFmtId="0" fontId="43" fillId="24" borderId="26" xfId="0" applyFont="1" applyFill="1" applyBorder="1" applyAlignment="1">
      <alignment horizontal="center" vertical="center" textRotation="255" wrapText="1"/>
    </xf>
    <xf numFmtId="0" fontId="44" fillId="24" borderId="26" xfId="0" applyFont="1" applyFill="1" applyBorder="1" applyAlignment="1">
      <alignment horizontal="center" vertical="center"/>
    </xf>
    <xf numFmtId="0" fontId="44" fillId="25" borderId="27" xfId="0" applyFont="1" applyFill="1" applyBorder="1" applyAlignment="1">
      <alignment horizontal="center" vertical="center" wrapText="1"/>
    </xf>
    <xf numFmtId="0" fontId="44" fillId="25" borderId="28" xfId="0" applyFont="1" applyFill="1" applyBorder="1" applyAlignment="1">
      <alignment horizontal="center" vertical="center" wrapText="1"/>
    </xf>
    <xf numFmtId="0" fontId="44" fillId="25" borderId="29" xfId="0" applyFont="1" applyFill="1" applyBorder="1" applyAlignment="1">
      <alignment horizontal="center" vertical="center" wrapText="1"/>
    </xf>
    <xf numFmtId="0" fontId="47" fillId="0" borderId="27" xfId="1" applyFont="1" applyBorder="1" applyAlignment="1">
      <alignment horizontal="center" vertical="center" wrapText="1"/>
    </xf>
    <xf numFmtId="0" fontId="47" fillId="0" borderId="28" xfId="1" applyFont="1" applyBorder="1" applyAlignment="1">
      <alignment horizontal="center" vertical="center" wrapText="1"/>
    </xf>
    <xf numFmtId="0" fontId="47" fillId="0" borderId="29" xfId="1" applyFont="1" applyBorder="1" applyAlignment="1">
      <alignment horizontal="center" vertical="center" wrapText="1"/>
    </xf>
    <xf numFmtId="0" fontId="43" fillId="24" borderId="30" xfId="0" applyFont="1" applyFill="1" applyBorder="1" applyAlignment="1">
      <alignment horizontal="center" vertical="center" textRotation="255" wrapText="1"/>
    </xf>
    <xf numFmtId="0" fontId="43" fillId="24" borderId="30" xfId="0" applyFont="1" applyFill="1" applyBorder="1" applyAlignment="1">
      <alignment horizontal="center" vertical="center"/>
    </xf>
    <xf numFmtId="0" fontId="44" fillId="25" borderId="31" xfId="0" applyFont="1" applyFill="1" applyBorder="1" applyAlignment="1">
      <alignment horizontal="center" vertical="center" wrapText="1"/>
    </xf>
    <xf numFmtId="0" fontId="44" fillId="25" borderId="0" xfId="0" applyFont="1" applyFill="1" applyAlignment="1">
      <alignment horizontal="center" vertical="center" wrapText="1"/>
    </xf>
    <xf numFmtId="0" fontId="44" fillId="25" borderId="32" xfId="0" applyFont="1" applyFill="1" applyBorder="1" applyAlignment="1">
      <alignment horizontal="center" vertical="center" wrapText="1"/>
    </xf>
    <xf numFmtId="0" fontId="44" fillId="24" borderId="30" xfId="0" applyFont="1" applyFill="1" applyBorder="1" applyAlignment="1">
      <alignment horizontal="center" vertical="center"/>
    </xf>
    <xf numFmtId="0" fontId="47" fillId="0" borderId="33" xfId="1" applyFont="1" applyBorder="1" applyAlignment="1">
      <alignment horizontal="center" vertical="center" wrapText="1"/>
    </xf>
    <xf numFmtId="0" fontId="47" fillId="0" borderId="34" xfId="1" applyFont="1" applyBorder="1" applyAlignment="1">
      <alignment horizontal="center" vertical="center" wrapText="1"/>
    </xf>
    <xf numFmtId="0" fontId="47" fillId="0" borderId="35" xfId="1" applyFont="1" applyBorder="1" applyAlignment="1">
      <alignment horizontal="center" vertical="center" wrapText="1"/>
    </xf>
    <xf numFmtId="0" fontId="43" fillId="24" borderId="36" xfId="0" applyFont="1" applyFill="1" applyBorder="1" applyAlignment="1">
      <alignment horizontal="center" vertical="center" textRotation="255" wrapText="1"/>
    </xf>
    <xf numFmtId="0" fontId="43" fillId="24" borderId="36" xfId="0" applyFont="1" applyFill="1" applyBorder="1" applyAlignment="1">
      <alignment horizontal="center" vertical="center"/>
    </xf>
    <xf numFmtId="0" fontId="44" fillId="25" borderId="33" xfId="0" applyFont="1" applyFill="1" applyBorder="1" applyAlignment="1">
      <alignment horizontal="center" vertical="center" wrapText="1"/>
    </xf>
    <xf numFmtId="0" fontId="44" fillId="25" borderId="34" xfId="0" applyFont="1" applyFill="1" applyBorder="1" applyAlignment="1">
      <alignment horizontal="center" vertical="center" wrapText="1"/>
    </xf>
    <xf numFmtId="0" fontId="44" fillId="25" borderId="35" xfId="0" applyFont="1" applyFill="1" applyBorder="1" applyAlignment="1">
      <alignment horizontal="center" vertical="center" wrapText="1"/>
    </xf>
    <xf numFmtId="0" fontId="44" fillId="24" borderId="36" xfId="0" applyFont="1" applyFill="1" applyBorder="1" applyAlignment="1">
      <alignment horizontal="center" vertical="center"/>
    </xf>
    <xf numFmtId="0" fontId="48" fillId="0" borderId="37" xfId="1" applyFont="1" applyBorder="1" applyAlignment="1">
      <alignment horizontal="center" vertical="center" wrapText="1"/>
    </xf>
    <xf numFmtId="0" fontId="48" fillId="0" borderId="36" xfId="1" applyFont="1" applyBorder="1" applyAlignment="1">
      <alignment horizontal="center" vertical="center" wrapText="1"/>
    </xf>
    <xf numFmtId="0" fontId="49" fillId="0" borderId="36" xfId="1" applyFont="1" applyBorder="1" applyAlignment="1">
      <alignment horizontal="center" vertical="center" wrapText="1"/>
    </xf>
    <xf numFmtId="0" fontId="0" fillId="24" borderId="0" xfId="0" applyFill="1"/>
    <xf numFmtId="0" fontId="50" fillId="24" borderId="38" xfId="0" applyFont="1" applyFill="1" applyBorder="1" applyAlignment="1">
      <alignment horizontal="center"/>
    </xf>
    <xf numFmtId="0" fontId="51" fillId="26" borderId="39" xfId="0" applyFont="1" applyFill="1" applyBorder="1" applyAlignment="1">
      <alignment horizontal="justify"/>
    </xf>
    <xf numFmtId="0" fontId="51" fillId="26" borderId="40" xfId="0" applyFont="1" applyFill="1" applyBorder="1" applyAlignment="1">
      <alignment horizontal="justify"/>
    </xf>
    <xf numFmtId="0" fontId="51" fillId="26" borderId="41" xfId="0" applyFont="1" applyFill="1" applyBorder="1" applyAlignment="1">
      <alignment horizontal="justify"/>
    </xf>
    <xf numFmtId="3" fontId="45" fillId="24" borderId="38" xfId="0" applyNumberFormat="1" applyFont="1" applyFill="1" applyBorder="1" applyAlignment="1" applyProtection="1">
      <alignment horizontal="center" wrapText="1"/>
      <protection locked="0"/>
    </xf>
    <xf numFmtId="3" fontId="52" fillId="24" borderId="38" xfId="0" applyNumberFormat="1" applyFont="1" applyFill="1" applyBorder="1" applyAlignment="1" applyProtection="1">
      <alignment horizontal="center" wrapText="1"/>
      <protection locked="0"/>
    </xf>
    <xf numFmtId="0" fontId="53" fillId="0" borderId="38" xfId="0" applyFont="1" applyBorder="1"/>
    <xf numFmtId="0" fontId="54" fillId="0" borderId="38" xfId="0" applyFont="1" applyBorder="1"/>
    <xf numFmtId="0" fontId="53" fillId="0" borderId="0" xfId="0" applyFont="1"/>
    <xf numFmtId="0" fontId="53" fillId="0" borderId="39" xfId="0" applyFont="1" applyBorder="1" applyAlignment="1">
      <alignment horizontal="center"/>
    </xf>
    <xf numFmtId="0" fontId="54" fillId="0" borderId="38" xfId="0" applyFont="1" applyBorder="1" applyAlignment="1">
      <alignment horizontal="justify"/>
    </xf>
    <xf numFmtId="3" fontId="55" fillId="24" borderId="15" xfId="2" applyNumberFormat="1" applyFont="1" applyFill="1" applyAlignment="1">
      <alignment horizontal="right"/>
    </xf>
    <xf numFmtId="3" fontId="41" fillId="24" borderId="38" xfId="0" applyNumberFormat="1" applyFont="1" applyFill="1" applyBorder="1" applyAlignment="1" applyProtection="1">
      <alignment horizontal="center" wrapText="1"/>
      <protection locked="0"/>
    </xf>
    <xf numFmtId="3" fontId="0" fillId="0" borderId="0" xfId="0" applyNumberFormat="1"/>
    <xf numFmtId="3" fontId="41" fillId="24" borderId="0" xfId="0" applyNumberFormat="1" applyFont="1" applyFill="1" applyAlignment="1" applyProtection="1">
      <alignment horizontal="center" wrapText="1"/>
      <protection locked="0"/>
    </xf>
    <xf numFmtId="0" fontId="56" fillId="0" borderId="42" xfId="0" applyFont="1" applyBorder="1" applyAlignment="1">
      <alignment horizontal="center" vertical="center"/>
    </xf>
    <xf numFmtId="0" fontId="56" fillId="0" borderId="5" xfId="0" applyFont="1" applyBorder="1" applyAlignment="1">
      <alignment horizontal="center" vertical="center"/>
    </xf>
    <xf numFmtId="0" fontId="57" fillId="7" borderId="5" xfId="0" applyFont="1" applyFill="1" applyBorder="1" applyAlignment="1">
      <alignment horizontal="center" vertical="center" wrapText="1"/>
    </xf>
    <xf numFmtId="0" fontId="57" fillId="7" borderId="43" xfId="0" applyFont="1" applyFill="1" applyBorder="1" applyAlignment="1">
      <alignment horizontal="center" vertical="center" wrapText="1"/>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59" fillId="0" borderId="45" xfId="0" applyFont="1" applyBorder="1" applyAlignment="1">
      <alignment horizontal="center" vertical="center"/>
    </xf>
    <xf numFmtId="0" fontId="58" fillId="0" borderId="45" xfId="0" applyFont="1" applyBorder="1" applyAlignment="1">
      <alignment horizontal="center" vertical="center" wrapText="1"/>
    </xf>
    <xf numFmtId="0" fontId="58" fillId="0" borderId="46" xfId="0" applyFont="1" applyBorder="1" applyAlignment="1">
      <alignment horizontal="center" vertical="center" wrapText="1"/>
    </xf>
    <xf numFmtId="0" fontId="60" fillId="27" borderId="6" xfId="0" applyFont="1" applyFill="1" applyBorder="1" applyAlignment="1">
      <alignment horizontal="center"/>
    </xf>
    <xf numFmtId="0" fontId="59" fillId="2" borderId="18" xfId="0" applyFont="1" applyFill="1" applyBorder="1" applyAlignment="1">
      <alignment horizontal="center" vertical="center"/>
    </xf>
    <xf numFmtId="0" fontId="59" fillId="2" borderId="19" xfId="0" applyFont="1" applyFill="1" applyBorder="1" applyAlignment="1">
      <alignment horizontal="center" vertical="center" wrapText="1"/>
    </xf>
    <xf numFmtId="0" fontId="59" fillId="2" borderId="24"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61" fillId="28" borderId="17" xfId="0" applyFont="1" applyFill="1" applyBorder="1" applyAlignment="1">
      <alignment horizontal="center" vertical="center" wrapText="1"/>
    </xf>
    <xf numFmtId="0" fontId="61" fillId="28" borderId="2" xfId="0" applyFont="1" applyFill="1" applyBorder="1" applyAlignment="1">
      <alignment horizontal="center" vertical="center" wrapText="1"/>
    </xf>
    <xf numFmtId="0" fontId="61" fillId="28" borderId="3" xfId="0" applyFont="1" applyFill="1" applyBorder="1" applyAlignment="1">
      <alignment horizontal="center" vertical="center" wrapText="1"/>
    </xf>
    <xf numFmtId="0" fontId="59" fillId="2" borderId="6" xfId="0" applyFont="1" applyFill="1" applyBorder="1" applyAlignment="1">
      <alignment horizontal="center" vertical="center"/>
    </xf>
    <xf numFmtId="0" fontId="59" fillId="2" borderId="20" xfId="0" applyFont="1" applyFill="1" applyBorder="1" applyAlignment="1">
      <alignment horizontal="center" vertical="center" wrapText="1"/>
    </xf>
    <xf numFmtId="0" fontId="59" fillId="2" borderId="21" xfId="0" applyFont="1" applyFill="1" applyBorder="1" applyAlignment="1">
      <alignment horizontal="center" vertical="center" wrapText="1"/>
    </xf>
    <xf numFmtId="0" fontId="62" fillId="2" borderId="17"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3" xfId="0" applyFont="1" applyFill="1" applyBorder="1" applyAlignment="1">
      <alignment horizontal="center" vertical="center" wrapText="1"/>
    </xf>
    <xf numFmtId="0" fontId="59" fillId="4" borderId="5" xfId="0" applyFont="1" applyFill="1" applyBorder="1" applyAlignment="1">
      <alignment horizontal="center" vertical="center"/>
    </xf>
    <xf numFmtId="0" fontId="59" fillId="29" borderId="17" xfId="0" applyFont="1" applyFill="1" applyBorder="1" applyAlignment="1">
      <alignment horizontal="center" vertical="center"/>
    </xf>
    <xf numFmtId="0" fontId="59" fillId="29" borderId="2" xfId="0" applyFont="1" applyFill="1" applyBorder="1" applyAlignment="1">
      <alignment horizontal="center" vertical="center"/>
    </xf>
    <xf numFmtId="0" fontId="59" fillId="29" borderId="3" xfId="0" applyFont="1" applyFill="1" applyBorder="1" applyAlignment="1">
      <alignment horizontal="center" vertical="center"/>
    </xf>
    <xf numFmtId="0" fontId="63" fillId="0" borderId="0" xfId="0" applyFont="1" applyAlignment="1">
      <alignment horizontal="center" vertical="center"/>
    </xf>
    <xf numFmtId="0" fontId="63" fillId="0" borderId="0" xfId="0" applyFont="1" applyAlignment="1">
      <alignment horizontal="left" vertical="center"/>
    </xf>
    <xf numFmtId="0" fontId="63" fillId="0" borderId="0" xfId="0" applyFont="1"/>
    <xf numFmtId="0" fontId="63" fillId="0" borderId="0" xfId="0" applyFont="1" applyAlignment="1">
      <alignment horizontal="left"/>
    </xf>
    <xf numFmtId="0" fontId="64" fillId="0" borderId="0" xfId="0" applyFont="1" applyAlignment="1">
      <alignment horizontal="left" vertical="center"/>
    </xf>
    <xf numFmtId="0" fontId="65" fillId="0" borderId="0" xfId="0" applyFont="1"/>
    <xf numFmtId="0" fontId="66" fillId="0" borderId="0" xfId="0" applyFont="1"/>
    <xf numFmtId="0" fontId="67" fillId="0" borderId="0" xfId="0" applyFont="1"/>
    <xf numFmtId="0" fontId="68" fillId="0" borderId="0" xfId="0" applyFont="1" applyAlignment="1">
      <alignment horizontal="center" vertical="center"/>
    </xf>
    <xf numFmtId="0" fontId="0" fillId="0" borderId="0" xfId="0"/>
    <xf numFmtId="0" fontId="66" fillId="0" borderId="0" xfId="0" applyFont="1" applyAlignment="1">
      <alignment horizontal="center"/>
    </xf>
    <xf numFmtId="0" fontId="69" fillId="0" borderId="47" xfId="0" applyFont="1" applyBorder="1" applyAlignment="1">
      <alignment horizontal="center" vertical="center"/>
    </xf>
    <xf numFmtId="0" fontId="69" fillId="0" borderId="48" xfId="0" applyFont="1" applyBorder="1" applyAlignment="1">
      <alignment horizontal="center" vertical="center"/>
    </xf>
    <xf numFmtId="0" fontId="70" fillId="7" borderId="5" xfId="0" applyFont="1" applyFill="1" applyBorder="1" applyAlignment="1">
      <alignment horizontal="center" vertical="center" wrapText="1"/>
    </xf>
    <xf numFmtId="0" fontId="70" fillId="7" borderId="43"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62" fillId="2" borderId="5" xfId="0" applyFont="1" applyFill="1" applyBorder="1" applyAlignment="1">
      <alignment vertical="center" wrapText="1"/>
    </xf>
    <xf numFmtId="0" fontId="62" fillId="2" borderId="5" xfId="0" applyFont="1" applyFill="1" applyBorder="1" applyAlignment="1">
      <alignment horizontal="center" vertical="center" wrapText="1"/>
    </xf>
    <xf numFmtId="0" fontId="61" fillId="28" borderId="5" xfId="0" applyFont="1" applyFill="1" applyBorder="1" applyAlignment="1">
      <alignment horizontal="center" vertical="center" wrapText="1"/>
    </xf>
    <xf numFmtId="0" fontId="61" fillId="30" borderId="5" xfId="0" applyFont="1" applyFill="1" applyBorder="1" applyAlignment="1">
      <alignment horizontal="center" vertical="center" wrapText="1"/>
    </xf>
    <xf numFmtId="0" fontId="59" fillId="6" borderId="5" xfId="0" applyFont="1" applyFill="1" applyBorder="1" applyAlignment="1">
      <alignment vertical="center"/>
    </xf>
    <xf numFmtId="0" fontId="59" fillId="30" borderId="5" xfId="0" applyFont="1" applyFill="1" applyBorder="1" applyAlignment="1">
      <alignment vertical="center"/>
    </xf>
    <xf numFmtId="0" fontId="71" fillId="31" borderId="5" xfId="0" applyFont="1" applyFill="1" applyBorder="1"/>
    <xf numFmtId="0" fontId="56" fillId="0" borderId="49" xfId="0" applyFont="1" applyBorder="1" applyAlignment="1">
      <alignment horizontal="center" vertical="center"/>
    </xf>
    <xf numFmtId="0" fontId="56" fillId="0" borderId="47" xfId="0" applyFont="1" applyBorder="1" applyAlignment="1">
      <alignment horizontal="center" vertical="center"/>
    </xf>
    <xf numFmtId="0" fontId="72" fillId="0" borderId="5" xfId="0" applyFont="1" applyFill="1" applyBorder="1" applyAlignment="1">
      <alignment horizontal="center" vertical="center" wrapText="1"/>
    </xf>
    <xf numFmtId="0" fontId="73" fillId="0" borderId="5" xfId="0" applyFont="1" applyFill="1" applyBorder="1" applyAlignment="1">
      <alignment horizontal="center" vertical="center" wrapText="1"/>
    </xf>
  </cellXfs>
  <cellStyles count="3">
    <cellStyle name="Normal" xfId="0" builtinId="0"/>
    <cellStyle name="Normal_CUADRO No. 211" xfId="1"/>
    <cellStyle name="Normal_OC 20110492,493,494,495 JULIETA HEMATOLOGIA" xfId="2"/>
  </cellStyles>
  <dxfs count="36">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409575</xdr:colOff>
      <xdr:row>1</xdr:row>
      <xdr:rowOff>104775</xdr:rowOff>
    </xdr:from>
    <xdr:ext cx="1162050" cy="904875"/>
    <xdr:pic>
      <xdr:nvPicPr>
        <xdr:cNvPr id="2" name="image1.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0</xdr:row>
      <xdr:rowOff>0</xdr:rowOff>
    </xdr:from>
    <xdr:ext cx="2333625" cy="2209800"/>
    <xdr:pic>
      <xdr:nvPicPr>
        <xdr:cNvPr id="2" name="image1.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16</xdr:col>
      <xdr:colOff>381000</xdr:colOff>
      <xdr:row>39</xdr:row>
      <xdr:rowOff>55329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11525250" cy="7665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238125</xdr:colOff>
      <xdr:row>0</xdr:row>
      <xdr:rowOff>85725</xdr:rowOff>
    </xdr:from>
    <xdr:ext cx="1171575" cy="904875"/>
    <xdr:pic>
      <xdr:nvPicPr>
        <xdr:cNvPr id="2" name="image2.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7</xdr:row>
      <xdr:rowOff>0</xdr:rowOff>
    </xdr:from>
    <xdr:ext cx="304800" cy="304800"/>
    <xdr:sp macro="" textlink="">
      <xdr:nvSpPr>
        <xdr:cNvPr id="2" name="AutoShape 62" descr="https://http2.mlstatic.com/partidor-taco-de-partida-equipo-de-atletismo-de-arranque-D_NQ_NP_649142-MCO31441809647_072019-F.webp">
          <a:extLst>
            <a:ext uri="{FF2B5EF4-FFF2-40B4-BE49-F238E27FC236}">
              <a16:creationId xmlns:a16="http://schemas.microsoft.com/office/drawing/2014/main" id="{66829D64-CABC-4F01-9692-8BBB00C7B45C}"/>
            </a:ext>
          </a:extLst>
        </xdr:cNvPr>
        <xdr:cNvSpPr>
          <a:spLocks noChangeAspect="1" noChangeArrowheads="1"/>
        </xdr:cNvSpPr>
      </xdr:nvSpPr>
      <xdr:spPr bwMode="auto">
        <a:xfrm>
          <a:off x="762000" y="465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04800"/>
    <xdr:sp macro="" textlink="">
      <xdr:nvSpPr>
        <xdr:cNvPr id="3" name="AutoShape 62" descr="https://http2.mlstatic.com/partidor-taco-de-partida-equipo-de-atletismo-de-arranque-D_NQ_NP_649142-MCO31441809647_072019-F.webp">
          <a:extLst>
            <a:ext uri="{FF2B5EF4-FFF2-40B4-BE49-F238E27FC236}">
              <a16:creationId xmlns:a16="http://schemas.microsoft.com/office/drawing/2014/main" id="{E78FC1B6-C63B-4EDF-B0AF-E2FABD682217}"/>
            </a:ext>
          </a:extLst>
        </xdr:cNvPr>
        <xdr:cNvSpPr>
          <a:spLocks noChangeAspect="1" noChangeArrowheads="1"/>
        </xdr:cNvSpPr>
      </xdr:nvSpPr>
      <xdr:spPr bwMode="auto">
        <a:xfrm>
          <a:off x="762000" y="535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952500</xdr:colOff>
      <xdr:row>7</xdr:row>
      <xdr:rowOff>0</xdr:rowOff>
    </xdr:from>
    <xdr:ext cx="304800" cy="304800"/>
    <xdr:sp macro="" textlink="">
      <xdr:nvSpPr>
        <xdr:cNvPr id="4" name="AutoShape 63" descr="https://http2.mlstatic.com/partidor-taco-de-partida-equipo-de-atletismo-de-arranque-D_NQ_NP_649142-MCO31441809647_072019-F.webp">
          <a:extLst>
            <a:ext uri="{FF2B5EF4-FFF2-40B4-BE49-F238E27FC236}">
              <a16:creationId xmlns:a16="http://schemas.microsoft.com/office/drawing/2014/main" id="{19B092B4-6926-4026-98AD-E5DC9B965D00}"/>
            </a:ext>
          </a:extLst>
        </xdr:cNvPr>
        <xdr:cNvSpPr>
          <a:spLocks noChangeAspect="1" noChangeArrowheads="1"/>
        </xdr:cNvSpPr>
      </xdr:nvSpPr>
      <xdr:spPr bwMode="auto">
        <a:xfrm>
          <a:off x="1714500" y="465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952500</xdr:colOff>
      <xdr:row>8</xdr:row>
      <xdr:rowOff>0</xdr:rowOff>
    </xdr:from>
    <xdr:ext cx="304800" cy="304800"/>
    <xdr:sp macro="" textlink="">
      <xdr:nvSpPr>
        <xdr:cNvPr id="5" name="AutoShape 63" descr="https://http2.mlstatic.com/partidor-taco-de-partida-equipo-de-atletismo-de-arranque-D_NQ_NP_649142-MCO31441809647_072019-F.webp">
          <a:extLst>
            <a:ext uri="{FF2B5EF4-FFF2-40B4-BE49-F238E27FC236}">
              <a16:creationId xmlns:a16="http://schemas.microsoft.com/office/drawing/2014/main" id="{60B15E91-1F35-4EDF-A08A-C741249022A4}"/>
            </a:ext>
          </a:extLst>
        </xdr:cNvPr>
        <xdr:cNvSpPr>
          <a:spLocks noChangeAspect="1" noChangeArrowheads="1"/>
        </xdr:cNvSpPr>
      </xdr:nvSpPr>
      <xdr:spPr bwMode="auto">
        <a:xfrm>
          <a:off x="1714500" y="535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150394</xdr:colOff>
      <xdr:row>0</xdr:row>
      <xdr:rowOff>150396</xdr:rowOff>
    </xdr:from>
    <xdr:ext cx="1704473" cy="1570788"/>
    <xdr:pic>
      <xdr:nvPicPr>
        <xdr:cNvPr id="6" name="image2.png" descr="Descripción: logo-unicauca">
          <a:extLst>
            <a:ext uri="{FF2B5EF4-FFF2-40B4-BE49-F238E27FC236}">
              <a16:creationId xmlns:a16="http://schemas.microsoft.com/office/drawing/2014/main" id="{89342A86-9917-4816-8AED-C2BD40B08437}"/>
            </a:ext>
          </a:extLst>
        </xdr:cNvPr>
        <xdr:cNvPicPr preferRelativeResize="0"/>
      </xdr:nvPicPr>
      <xdr:blipFill>
        <a:blip xmlns:r="http://schemas.openxmlformats.org/officeDocument/2006/relationships" r:embed="rId1" cstate="print"/>
        <a:stretch>
          <a:fillRect/>
        </a:stretch>
      </xdr:blipFill>
      <xdr:spPr>
        <a:xfrm>
          <a:off x="150394" y="150396"/>
          <a:ext cx="1704473" cy="1570788"/>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7</xdr:row>
      <xdr:rowOff>0</xdr:rowOff>
    </xdr:from>
    <xdr:ext cx="304800" cy="304800"/>
    <xdr:sp macro="" textlink="">
      <xdr:nvSpPr>
        <xdr:cNvPr id="2" name="AutoShape 62" descr="https://http2.mlstatic.com/partidor-taco-de-partida-equipo-de-atletismo-de-arranque-D_NQ_NP_649142-MCO31441809647_072019-F.webp">
          <a:extLst>
            <a:ext uri="{FF2B5EF4-FFF2-40B4-BE49-F238E27FC236}">
              <a16:creationId xmlns:a16="http://schemas.microsoft.com/office/drawing/2014/main" id="{CBDC1273-353E-4C65-B52B-054E6A7D3E80}"/>
            </a:ext>
          </a:extLst>
        </xdr:cNvPr>
        <xdr:cNvSpPr>
          <a:spLocks noChangeAspect="1" noChangeArrowheads="1"/>
        </xdr:cNvSpPr>
      </xdr:nvSpPr>
      <xdr:spPr bwMode="auto">
        <a:xfrm>
          <a:off x="762000" y="460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xdr:row>
      <xdr:rowOff>0</xdr:rowOff>
    </xdr:from>
    <xdr:ext cx="304800" cy="304800"/>
    <xdr:sp macro="" textlink="">
      <xdr:nvSpPr>
        <xdr:cNvPr id="3" name="AutoShape 62" descr="https://http2.mlstatic.com/partidor-taco-de-partida-equipo-de-atletismo-de-arranque-D_NQ_NP_649142-MCO31441809647_072019-F.webp">
          <a:extLst>
            <a:ext uri="{FF2B5EF4-FFF2-40B4-BE49-F238E27FC236}">
              <a16:creationId xmlns:a16="http://schemas.microsoft.com/office/drawing/2014/main" id="{9444782F-5059-421B-A78C-CD10756ADF3F}"/>
            </a:ext>
          </a:extLst>
        </xdr:cNvPr>
        <xdr:cNvSpPr>
          <a:spLocks noChangeAspect="1" noChangeArrowheads="1"/>
        </xdr:cNvSpPr>
      </xdr:nvSpPr>
      <xdr:spPr bwMode="auto">
        <a:xfrm>
          <a:off x="76200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952500</xdr:colOff>
      <xdr:row>7</xdr:row>
      <xdr:rowOff>0</xdr:rowOff>
    </xdr:from>
    <xdr:ext cx="304800" cy="304800"/>
    <xdr:sp macro="" textlink="">
      <xdr:nvSpPr>
        <xdr:cNvPr id="4" name="AutoShape 63" descr="https://http2.mlstatic.com/partidor-taco-de-partida-equipo-de-atletismo-de-arranque-D_NQ_NP_649142-MCO31441809647_072019-F.webp">
          <a:extLst>
            <a:ext uri="{FF2B5EF4-FFF2-40B4-BE49-F238E27FC236}">
              <a16:creationId xmlns:a16="http://schemas.microsoft.com/office/drawing/2014/main" id="{BB228486-42EA-4E0D-B63B-0E80B47D2D89}"/>
            </a:ext>
          </a:extLst>
        </xdr:cNvPr>
        <xdr:cNvSpPr>
          <a:spLocks noChangeAspect="1" noChangeArrowheads="1"/>
        </xdr:cNvSpPr>
      </xdr:nvSpPr>
      <xdr:spPr bwMode="auto">
        <a:xfrm>
          <a:off x="1714500" y="460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952500</xdr:colOff>
      <xdr:row>8</xdr:row>
      <xdr:rowOff>0</xdr:rowOff>
    </xdr:from>
    <xdr:ext cx="304800" cy="304800"/>
    <xdr:sp macro="" textlink="">
      <xdr:nvSpPr>
        <xdr:cNvPr id="5" name="AutoShape 63" descr="https://http2.mlstatic.com/partidor-taco-de-partida-equipo-de-atletismo-de-arranque-D_NQ_NP_649142-MCO31441809647_072019-F.webp">
          <a:extLst>
            <a:ext uri="{FF2B5EF4-FFF2-40B4-BE49-F238E27FC236}">
              <a16:creationId xmlns:a16="http://schemas.microsoft.com/office/drawing/2014/main" id="{EAEEFA20-060A-4582-838A-D7201E5450BD}"/>
            </a:ext>
          </a:extLst>
        </xdr:cNvPr>
        <xdr:cNvSpPr>
          <a:spLocks noChangeAspect="1" noChangeArrowheads="1"/>
        </xdr:cNvSpPr>
      </xdr:nvSpPr>
      <xdr:spPr bwMode="auto">
        <a:xfrm>
          <a:off x="171450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150394</xdr:colOff>
      <xdr:row>0</xdr:row>
      <xdr:rowOff>150396</xdr:rowOff>
    </xdr:from>
    <xdr:ext cx="1704473" cy="1570788"/>
    <xdr:pic>
      <xdr:nvPicPr>
        <xdr:cNvPr id="6" name="image2.png" descr="Descripción: logo-unicauca">
          <a:extLst>
            <a:ext uri="{FF2B5EF4-FFF2-40B4-BE49-F238E27FC236}">
              <a16:creationId xmlns:a16="http://schemas.microsoft.com/office/drawing/2014/main" id="{855BBF89-E149-43F9-BD74-E0C6EFE51CD0}"/>
            </a:ext>
          </a:extLst>
        </xdr:cNvPr>
        <xdr:cNvPicPr preferRelativeResize="0"/>
      </xdr:nvPicPr>
      <xdr:blipFill>
        <a:blip xmlns:r="http://schemas.openxmlformats.org/officeDocument/2006/relationships" r:embed="rId1" cstate="print"/>
        <a:stretch>
          <a:fillRect/>
        </a:stretch>
      </xdr:blipFill>
      <xdr:spPr>
        <a:xfrm>
          <a:off x="150394" y="150396"/>
          <a:ext cx="1704473" cy="1570788"/>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heetViews>
  <sheetFormatPr baseColWidth="10" defaultColWidth="14.42578125" defaultRowHeight="15" customHeight="1"/>
  <cols>
    <col min="1" max="1" width="6.28515625" customWidth="1"/>
    <col min="2" max="2" width="12.28515625" customWidth="1"/>
    <col min="3" max="3" width="45.5703125" customWidth="1"/>
    <col min="4" max="4" width="48" customWidth="1"/>
    <col min="5" max="5" width="43.85546875" customWidth="1"/>
    <col min="6" max="6" width="35.5703125" customWidth="1"/>
    <col min="7" max="26" width="10.7109375" customWidth="1"/>
  </cols>
  <sheetData>
    <row r="1" spans="1:26" ht="12.75" customHeight="1">
      <c r="B1" s="1"/>
      <c r="C1" s="2"/>
      <c r="D1" s="3"/>
      <c r="E1" s="4"/>
      <c r="F1" s="5"/>
    </row>
    <row r="2" spans="1:26" ht="85.5" customHeight="1">
      <c r="B2" s="222" t="s">
        <v>0</v>
      </c>
      <c r="C2" s="223"/>
      <c r="D2" s="223"/>
      <c r="E2" s="223"/>
      <c r="F2" s="224"/>
    </row>
    <row r="3" spans="1:26" ht="78.75" customHeight="1">
      <c r="B3" s="222" t="s">
        <v>1</v>
      </c>
      <c r="C3" s="223"/>
      <c r="D3" s="223"/>
      <c r="E3" s="223"/>
      <c r="F3" s="224"/>
    </row>
    <row r="4" spans="1:26" ht="22.5" customHeight="1">
      <c r="B4" s="225" t="s">
        <v>2</v>
      </c>
      <c r="C4" s="223"/>
      <c r="D4" s="223"/>
      <c r="E4" s="223"/>
      <c r="F4" s="224"/>
    </row>
    <row r="5" spans="1:26" ht="65.25" customHeight="1">
      <c r="B5" s="226" t="s">
        <v>3</v>
      </c>
      <c r="C5" s="217"/>
      <c r="D5" s="217"/>
      <c r="E5" s="217"/>
      <c r="F5" s="217"/>
    </row>
    <row r="6" spans="1:26" ht="11.25" customHeight="1">
      <c r="B6" s="6"/>
      <c r="C6" s="6"/>
      <c r="D6" s="6"/>
      <c r="E6" s="6"/>
      <c r="F6" s="6"/>
    </row>
    <row r="7" spans="1:26" ht="18" customHeight="1">
      <c r="B7" s="227" t="s">
        <v>4</v>
      </c>
      <c r="C7" s="217"/>
      <c r="D7" s="217"/>
      <c r="E7" s="217"/>
      <c r="F7" s="217"/>
    </row>
    <row r="8" spans="1:26" ht="13.5" customHeight="1">
      <c r="B8" s="6"/>
      <c r="C8" s="6"/>
      <c r="D8" s="6"/>
      <c r="E8" s="6"/>
      <c r="F8" s="6"/>
    </row>
    <row r="9" spans="1:26" ht="24.75" customHeight="1">
      <c r="B9" s="228" t="s">
        <v>5</v>
      </c>
      <c r="C9" s="223"/>
      <c r="D9" s="223"/>
      <c r="E9" s="223"/>
      <c r="F9" s="224"/>
    </row>
    <row r="10" spans="1:26" ht="54" customHeight="1">
      <c r="A10" s="5"/>
      <c r="B10" s="229" t="s">
        <v>6</v>
      </c>
      <c r="C10" s="219" t="s">
        <v>7</v>
      </c>
      <c r="D10" s="229" t="s">
        <v>8</v>
      </c>
      <c r="E10" s="7" t="s">
        <v>9</v>
      </c>
      <c r="F10" s="219" t="s">
        <v>10</v>
      </c>
      <c r="G10" s="5"/>
      <c r="H10" s="5"/>
      <c r="I10" s="5"/>
      <c r="J10" s="5"/>
      <c r="K10" s="5"/>
      <c r="L10" s="5"/>
      <c r="M10" s="5"/>
      <c r="N10" s="5"/>
      <c r="O10" s="5"/>
      <c r="P10" s="5"/>
      <c r="Q10" s="5"/>
      <c r="R10" s="5"/>
      <c r="S10" s="5"/>
      <c r="T10" s="5"/>
      <c r="U10" s="5"/>
      <c r="V10" s="5"/>
      <c r="W10" s="5"/>
      <c r="X10" s="5"/>
      <c r="Y10" s="5"/>
      <c r="Z10" s="5"/>
    </row>
    <row r="11" spans="1:26" ht="41.25" customHeight="1">
      <c r="A11" s="5"/>
      <c r="B11" s="220"/>
      <c r="C11" s="220"/>
      <c r="D11" s="220"/>
      <c r="E11" s="7" t="s">
        <v>11</v>
      </c>
      <c r="F11" s="220"/>
      <c r="G11" s="5"/>
      <c r="H11" s="5"/>
      <c r="I11" s="5"/>
      <c r="J11" s="5"/>
      <c r="K11" s="5"/>
      <c r="L11" s="5"/>
      <c r="M11" s="5"/>
      <c r="N11" s="5"/>
      <c r="O11" s="5"/>
      <c r="P11" s="5"/>
      <c r="Q11" s="5"/>
      <c r="R11" s="5"/>
      <c r="S11" s="5"/>
      <c r="T11" s="5"/>
      <c r="U11" s="5"/>
      <c r="V11" s="5"/>
      <c r="W11" s="5"/>
      <c r="X11" s="5"/>
      <c r="Y11" s="5"/>
      <c r="Z11" s="5"/>
    </row>
    <row r="12" spans="1:26" ht="48" customHeight="1">
      <c r="B12" s="7">
        <v>1</v>
      </c>
      <c r="C12" s="8" t="s">
        <v>12</v>
      </c>
      <c r="D12" s="9" t="s">
        <v>13</v>
      </c>
      <c r="E12" s="9" t="s">
        <v>14</v>
      </c>
      <c r="F12" s="10" t="s">
        <v>15</v>
      </c>
    </row>
    <row r="13" spans="1:26" ht="48" customHeight="1">
      <c r="A13" s="11"/>
      <c r="B13" s="7">
        <v>3</v>
      </c>
      <c r="C13" s="8" t="s">
        <v>16</v>
      </c>
      <c r="D13" s="9" t="s">
        <v>13</v>
      </c>
      <c r="E13" s="9" t="s">
        <v>17</v>
      </c>
      <c r="F13" s="10" t="s">
        <v>18</v>
      </c>
      <c r="G13" s="11"/>
      <c r="H13" s="11"/>
      <c r="I13" s="11"/>
      <c r="J13" s="11"/>
      <c r="K13" s="11"/>
      <c r="L13" s="11"/>
      <c r="M13" s="11"/>
      <c r="N13" s="11"/>
      <c r="O13" s="11"/>
      <c r="P13" s="11"/>
      <c r="Q13" s="11"/>
      <c r="R13" s="11"/>
      <c r="S13" s="11"/>
      <c r="T13" s="11"/>
      <c r="U13" s="11"/>
      <c r="V13" s="11"/>
      <c r="W13" s="11"/>
      <c r="X13" s="11"/>
      <c r="Y13" s="11"/>
      <c r="Z13" s="11"/>
    </row>
    <row r="14" spans="1:26" ht="63" customHeight="1">
      <c r="B14" s="7">
        <v>2</v>
      </c>
      <c r="C14" s="8" t="s">
        <v>19</v>
      </c>
      <c r="D14" s="9" t="s">
        <v>13</v>
      </c>
      <c r="E14" s="9" t="s">
        <v>20</v>
      </c>
      <c r="F14" s="10" t="s">
        <v>21</v>
      </c>
    </row>
    <row r="15" spans="1:26" ht="41.25" customHeight="1">
      <c r="B15" s="12"/>
      <c r="C15" s="12"/>
      <c r="D15" s="12"/>
      <c r="E15" s="12"/>
      <c r="F15" s="12"/>
    </row>
    <row r="16" spans="1:26" ht="41.25" customHeight="1">
      <c r="B16" s="221" t="s">
        <v>22</v>
      </c>
      <c r="C16" s="217"/>
      <c r="D16" s="217"/>
      <c r="E16" s="217"/>
      <c r="F16" s="217"/>
    </row>
    <row r="17" spans="1:7" ht="14.25" customHeight="1">
      <c r="B17" s="13"/>
      <c r="C17" s="14"/>
      <c r="D17" s="15"/>
      <c r="E17" s="16"/>
      <c r="F17" s="17"/>
    </row>
    <row r="18" spans="1:7" ht="23.25" customHeight="1">
      <c r="A18" s="14"/>
      <c r="B18" s="13"/>
      <c r="C18" s="14"/>
      <c r="D18" s="15"/>
      <c r="E18" s="16"/>
      <c r="F18" s="17"/>
    </row>
    <row r="19" spans="1:7" ht="18.75" customHeight="1">
      <c r="A19" s="14"/>
      <c r="B19" s="18"/>
      <c r="C19" s="19" t="s">
        <v>23</v>
      </c>
      <c r="D19" s="20"/>
      <c r="E19" s="21"/>
      <c r="F19" s="19"/>
    </row>
    <row r="20" spans="1:7" ht="17.25" customHeight="1">
      <c r="A20" s="14"/>
      <c r="B20" s="18"/>
      <c r="C20" s="230" t="s">
        <v>24</v>
      </c>
      <c r="D20" s="217"/>
      <c r="E20" s="22"/>
      <c r="F20" s="17"/>
    </row>
    <row r="21" spans="1:7" ht="15" customHeight="1">
      <c r="A21" s="14"/>
      <c r="B21" s="18"/>
      <c r="C21" s="23" t="s">
        <v>25</v>
      </c>
      <c r="D21" s="23"/>
      <c r="E21" s="21"/>
      <c r="F21" s="17"/>
      <c r="G21" s="2"/>
    </row>
    <row r="22" spans="1:7" ht="14.25" customHeight="1">
      <c r="A22" s="14"/>
      <c r="B22" s="18"/>
      <c r="C22" s="221" t="s">
        <v>26</v>
      </c>
      <c r="D22" s="217"/>
      <c r="E22" s="21"/>
      <c r="F22" s="17"/>
      <c r="G22" s="24"/>
    </row>
    <row r="23" spans="1:7" ht="12.75" customHeight="1">
      <c r="A23" s="14"/>
      <c r="B23" s="18"/>
      <c r="C23" s="5" t="s">
        <v>27</v>
      </c>
      <c r="D23" s="20"/>
      <c r="E23" s="21"/>
      <c r="F23" s="19"/>
      <c r="G23" s="5"/>
    </row>
    <row r="24" spans="1:7" ht="12.75" customHeight="1">
      <c r="A24" s="14"/>
      <c r="B24" s="1"/>
      <c r="C24" s="5"/>
      <c r="D24" s="3"/>
      <c r="E24" s="4"/>
      <c r="F24" s="2"/>
      <c r="G24" s="5"/>
    </row>
    <row r="25" spans="1:7" ht="12.75" customHeight="1">
      <c r="A25" s="14"/>
      <c r="B25" s="1"/>
      <c r="C25" s="25"/>
      <c r="D25" s="3"/>
      <c r="E25" s="4"/>
      <c r="F25" s="2"/>
      <c r="G25" s="2"/>
    </row>
    <row r="26" spans="1:7" ht="12.75" customHeight="1">
      <c r="B26" s="1"/>
      <c r="C26" s="25"/>
      <c r="D26" s="3"/>
      <c r="E26" s="4"/>
      <c r="F26" s="2"/>
      <c r="G26" s="2"/>
    </row>
    <row r="27" spans="1:7" ht="12.75" customHeight="1">
      <c r="B27" s="1"/>
      <c r="C27" s="231"/>
      <c r="D27" s="217"/>
      <c r="E27" s="4"/>
      <c r="F27" s="26"/>
      <c r="G27" s="2"/>
    </row>
    <row r="28" spans="1:7" ht="12.75" customHeight="1">
      <c r="B28" s="1"/>
      <c r="C28" s="216"/>
      <c r="D28" s="217"/>
      <c r="E28" s="3"/>
      <c r="F28" s="2"/>
      <c r="G28" s="2"/>
    </row>
    <row r="29" spans="1:7" ht="12.75" customHeight="1">
      <c r="B29" s="1"/>
      <c r="C29" s="2"/>
      <c r="D29" s="3"/>
      <c r="E29" s="4"/>
      <c r="F29" s="5"/>
      <c r="G29" s="26"/>
    </row>
    <row r="30" spans="1:7" ht="29.25" customHeight="1">
      <c r="B30" s="218"/>
      <c r="C30" s="217"/>
      <c r="D30" s="217"/>
      <c r="E30" s="217"/>
      <c r="F30" s="217"/>
      <c r="G30" s="2"/>
    </row>
    <row r="31" spans="1:7" ht="12.75" customHeight="1">
      <c r="B31" s="1"/>
      <c r="D31" s="3"/>
      <c r="E31" s="4"/>
      <c r="F31" s="5"/>
    </row>
    <row r="32" spans="1:7" ht="18.75" customHeight="1">
      <c r="B32" s="1"/>
      <c r="D32" s="3"/>
      <c r="E32" s="4"/>
      <c r="F32" s="5"/>
    </row>
    <row r="33" spans="2:6" ht="12.75" customHeight="1">
      <c r="B33" s="1"/>
      <c r="D33" s="3"/>
      <c r="E33" s="4"/>
      <c r="F33" s="5"/>
    </row>
    <row r="34" spans="2:6" ht="12.75" customHeight="1">
      <c r="B34" s="1"/>
      <c r="D34" s="3"/>
      <c r="E34" s="4"/>
      <c r="F34" s="5"/>
    </row>
    <row r="35" spans="2:6" ht="12.75" customHeight="1">
      <c r="B35" s="1"/>
      <c r="D35" s="3"/>
      <c r="E35" s="4"/>
      <c r="F35" s="5"/>
    </row>
    <row r="36" spans="2:6" ht="12.75" customHeight="1">
      <c r="B36" s="1"/>
      <c r="D36" s="3"/>
      <c r="E36" s="4"/>
      <c r="F36" s="5"/>
    </row>
    <row r="37" spans="2:6" ht="12.75" customHeight="1">
      <c r="B37" s="1"/>
      <c r="D37" s="3"/>
      <c r="E37" s="4"/>
      <c r="F37" s="5"/>
    </row>
    <row r="38" spans="2:6" ht="12.75" customHeight="1">
      <c r="B38" s="1"/>
      <c r="D38" s="3"/>
      <c r="E38" s="4"/>
      <c r="F38" s="5"/>
    </row>
    <row r="39" spans="2:6" ht="12.75" customHeight="1">
      <c r="B39" s="1"/>
      <c r="D39" s="3"/>
      <c r="E39" s="4"/>
      <c r="F39" s="5"/>
    </row>
    <row r="40" spans="2:6" ht="12.75" customHeight="1">
      <c r="B40" s="1"/>
      <c r="D40" s="3"/>
      <c r="E40" s="4"/>
      <c r="F40" s="5"/>
    </row>
    <row r="41" spans="2:6" ht="12.75" customHeight="1">
      <c r="B41" s="1"/>
      <c r="D41" s="3"/>
      <c r="E41" s="4"/>
      <c r="F41" s="5"/>
    </row>
    <row r="42" spans="2:6" ht="12.75" customHeight="1">
      <c r="B42" s="1"/>
      <c r="D42" s="3"/>
      <c r="E42" s="4"/>
      <c r="F42" s="5"/>
    </row>
    <row r="43" spans="2:6" ht="12.75" customHeight="1">
      <c r="B43" s="1"/>
      <c r="D43" s="3"/>
      <c r="E43" s="4"/>
      <c r="F43" s="5"/>
    </row>
    <row r="44" spans="2:6" ht="12.75" customHeight="1">
      <c r="B44" s="1"/>
      <c r="D44" s="3"/>
      <c r="E44" s="4"/>
      <c r="F44" s="5"/>
    </row>
    <row r="45" spans="2:6" ht="12.75" customHeight="1">
      <c r="B45" s="1"/>
      <c r="D45" s="3"/>
      <c r="E45" s="4"/>
      <c r="F45" s="5"/>
    </row>
    <row r="46" spans="2:6" ht="12.75" customHeight="1">
      <c r="B46" s="1"/>
      <c r="D46" s="3"/>
      <c r="E46" s="4"/>
      <c r="F46" s="5"/>
    </row>
    <row r="47" spans="2:6" ht="12.75" customHeight="1">
      <c r="B47" s="1"/>
      <c r="D47" s="3"/>
      <c r="E47" s="4"/>
      <c r="F47" s="5"/>
    </row>
    <row r="48" spans="2:6" ht="12.75" customHeight="1">
      <c r="B48" s="1"/>
      <c r="D48" s="3"/>
      <c r="E48" s="4"/>
      <c r="F48" s="5"/>
    </row>
    <row r="49" spans="2:6" ht="12.75" customHeight="1">
      <c r="B49" s="1"/>
      <c r="D49" s="3"/>
      <c r="E49" s="4"/>
      <c r="F49" s="5"/>
    </row>
    <row r="50" spans="2:6" ht="12.75" customHeight="1">
      <c r="B50" s="1"/>
      <c r="D50" s="3"/>
      <c r="E50" s="4"/>
      <c r="F50" s="5"/>
    </row>
    <row r="51" spans="2:6" ht="12.75" customHeight="1">
      <c r="B51" s="1"/>
      <c r="D51" s="3"/>
      <c r="E51" s="4"/>
      <c r="F51" s="5"/>
    </row>
    <row r="52" spans="2:6" ht="12.75" customHeight="1">
      <c r="B52" s="1"/>
      <c r="D52" s="3"/>
      <c r="E52" s="4"/>
      <c r="F52" s="5"/>
    </row>
    <row r="53" spans="2:6" ht="12.75" customHeight="1">
      <c r="B53" s="1"/>
      <c r="D53" s="3"/>
      <c r="E53" s="4"/>
      <c r="F53" s="5"/>
    </row>
    <row r="54" spans="2:6" ht="12.75" customHeight="1">
      <c r="B54" s="1"/>
      <c r="D54" s="3"/>
      <c r="E54" s="4"/>
      <c r="F54" s="5"/>
    </row>
    <row r="55" spans="2:6" ht="12.75" customHeight="1">
      <c r="B55" s="1"/>
      <c r="D55" s="3"/>
      <c r="E55" s="4"/>
      <c r="F55" s="5"/>
    </row>
    <row r="56" spans="2:6" ht="12.75" customHeight="1">
      <c r="B56" s="1"/>
      <c r="D56" s="3"/>
      <c r="E56" s="4"/>
      <c r="F56" s="5"/>
    </row>
    <row r="57" spans="2:6" ht="12.75" customHeight="1">
      <c r="B57" s="1"/>
      <c r="D57" s="3"/>
      <c r="E57" s="4"/>
      <c r="F57" s="5"/>
    </row>
    <row r="58" spans="2:6" ht="12.75" customHeight="1">
      <c r="B58" s="1"/>
      <c r="D58" s="3"/>
      <c r="E58" s="4"/>
      <c r="F58" s="5"/>
    </row>
    <row r="59" spans="2:6" ht="12.75" customHeight="1">
      <c r="B59" s="1"/>
      <c r="D59" s="3"/>
      <c r="E59" s="4"/>
      <c r="F59" s="5"/>
    </row>
    <row r="60" spans="2:6" ht="12.75" customHeight="1">
      <c r="B60" s="1"/>
      <c r="D60" s="3"/>
      <c r="E60" s="4"/>
      <c r="F60" s="5"/>
    </row>
    <row r="61" spans="2:6" ht="12.75" customHeight="1">
      <c r="B61" s="1"/>
      <c r="D61" s="3"/>
      <c r="E61" s="4"/>
      <c r="F61" s="5"/>
    </row>
    <row r="62" spans="2:6" ht="12.75" customHeight="1">
      <c r="B62" s="1"/>
      <c r="D62" s="3"/>
      <c r="E62" s="4"/>
      <c r="F62" s="5"/>
    </row>
    <row r="63" spans="2:6" ht="12.75" customHeight="1">
      <c r="B63" s="1"/>
      <c r="D63" s="3"/>
      <c r="E63" s="4"/>
      <c r="F63" s="5"/>
    </row>
    <row r="64" spans="2:6" ht="12.75" customHeight="1">
      <c r="B64" s="1"/>
      <c r="D64" s="3"/>
      <c r="E64" s="4"/>
      <c r="F64" s="5"/>
    </row>
    <row r="65" spans="2:6" ht="12.75" customHeight="1">
      <c r="B65" s="1"/>
      <c r="D65" s="3"/>
      <c r="E65" s="4"/>
      <c r="F65" s="5"/>
    </row>
    <row r="66" spans="2:6" ht="12.75" customHeight="1">
      <c r="B66" s="1"/>
      <c r="D66" s="3"/>
      <c r="E66" s="4"/>
      <c r="F66" s="5"/>
    </row>
    <row r="67" spans="2:6" ht="12.75" customHeight="1">
      <c r="B67" s="1"/>
      <c r="D67" s="3"/>
      <c r="E67" s="4"/>
      <c r="F67" s="5"/>
    </row>
    <row r="68" spans="2:6" ht="12.75" customHeight="1">
      <c r="B68" s="1"/>
      <c r="D68" s="3"/>
      <c r="E68" s="4"/>
      <c r="F68" s="5"/>
    </row>
    <row r="69" spans="2:6" ht="12.75" customHeight="1">
      <c r="B69" s="1"/>
      <c r="D69" s="3"/>
      <c r="E69" s="4"/>
      <c r="F69" s="5"/>
    </row>
    <row r="70" spans="2:6" ht="12.75" customHeight="1">
      <c r="B70" s="1"/>
      <c r="D70" s="3"/>
      <c r="E70" s="4"/>
      <c r="F70" s="5"/>
    </row>
    <row r="71" spans="2:6" ht="12.75" customHeight="1">
      <c r="B71" s="1"/>
      <c r="D71" s="3"/>
      <c r="E71" s="4"/>
      <c r="F71" s="5"/>
    </row>
    <row r="72" spans="2:6" ht="12.75" customHeight="1">
      <c r="B72" s="1"/>
      <c r="D72" s="3"/>
      <c r="E72" s="4"/>
      <c r="F72" s="5"/>
    </row>
    <row r="73" spans="2:6" ht="12.75" customHeight="1">
      <c r="B73" s="1"/>
      <c r="D73" s="3"/>
      <c r="E73" s="4"/>
      <c r="F73" s="5"/>
    </row>
    <row r="74" spans="2:6" ht="12.75" customHeight="1">
      <c r="B74" s="1"/>
      <c r="D74" s="3"/>
      <c r="E74" s="4"/>
      <c r="F74" s="5"/>
    </row>
    <row r="75" spans="2:6" ht="12.75" customHeight="1">
      <c r="B75" s="1"/>
      <c r="D75" s="3"/>
      <c r="E75" s="4"/>
      <c r="F75" s="5"/>
    </row>
    <row r="76" spans="2:6" ht="12.75" customHeight="1">
      <c r="B76" s="1"/>
      <c r="D76" s="3"/>
      <c r="E76" s="4"/>
      <c r="F76" s="5"/>
    </row>
    <row r="77" spans="2:6" ht="12.75" customHeight="1">
      <c r="B77" s="1"/>
      <c r="D77" s="3"/>
      <c r="E77" s="4"/>
      <c r="F77" s="5"/>
    </row>
    <row r="78" spans="2:6" ht="12.75" customHeight="1">
      <c r="B78" s="1"/>
      <c r="D78" s="3"/>
      <c r="E78" s="4"/>
      <c r="F78" s="5"/>
    </row>
    <row r="79" spans="2:6" ht="12.75" customHeight="1">
      <c r="B79" s="1"/>
      <c r="D79" s="3"/>
      <c r="E79" s="4"/>
      <c r="F79" s="5"/>
    </row>
    <row r="80" spans="2:6" ht="12.75" customHeight="1">
      <c r="B80" s="1"/>
      <c r="D80" s="3"/>
      <c r="E80" s="4"/>
      <c r="F80" s="5"/>
    </row>
    <row r="81" spans="2:6" ht="12.75" customHeight="1">
      <c r="B81" s="1"/>
      <c r="D81" s="3"/>
      <c r="E81" s="4"/>
      <c r="F81" s="5"/>
    </row>
    <row r="82" spans="2:6" ht="12.75" customHeight="1">
      <c r="B82" s="1"/>
      <c r="D82" s="3"/>
      <c r="E82" s="4"/>
      <c r="F82" s="5"/>
    </row>
    <row r="83" spans="2:6" ht="12.75" customHeight="1">
      <c r="B83" s="1"/>
      <c r="D83" s="3"/>
      <c r="E83" s="4"/>
      <c r="F83" s="5"/>
    </row>
    <row r="84" spans="2:6" ht="12.75" customHeight="1">
      <c r="B84" s="1"/>
      <c r="D84" s="3"/>
      <c r="E84" s="4"/>
      <c r="F84" s="5"/>
    </row>
    <row r="85" spans="2:6" ht="12.75" customHeight="1">
      <c r="B85" s="1"/>
      <c r="D85" s="3"/>
      <c r="E85" s="4"/>
      <c r="F85" s="5"/>
    </row>
    <row r="86" spans="2:6" ht="12.75" customHeight="1">
      <c r="B86" s="1"/>
      <c r="D86" s="3"/>
      <c r="E86" s="4"/>
      <c r="F86" s="5"/>
    </row>
    <row r="87" spans="2:6" ht="12.75" customHeight="1">
      <c r="B87" s="1"/>
      <c r="D87" s="3"/>
      <c r="E87" s="4"/>
      <c r="F87" s="5"/>
    </row>
    <row r="88" spans="2:6" ht="12.75" customHeight="1">
      <c r="B88" s="1"/>
      <c r="D88" s="3"/>
      <c r="E88" s="4"/>
      <c r="F88" s="5"/>
    </row>
    <row r="89" spans="2:6" ht="12.75" customHeight="1">
      <c r="B89" s="1"/>
      <c r="D89" s="3"/>
      <c r="E89" s="4"/>
      <c r="F89" s="5"/>
    </row>
    <row r="90" spans="2:6" ht="12.75" customHeight="1">
      <c r="B90" s="1"/>
      <c r="D90" s="3"/>
      <c r="E90" s="4"/>
      <c r="F90" s="5"/>
    </row>
    <row r="91" spans="2:6" ht="12.75" customHeight="1">
      <c r="B91" s="1"/>
      <c r="D91" s="3"/>
      <c r="E91" s="4"/>
      <c r="F91" s="5"/>
    </row>
    <row r="92" spans="2:6" ht="12.75" customHeight="1">
      <c r="B92" s="1"/>
      <c r="D92" s="3"/>
      <c r="E92" s="4"/>
      <c r="F92" s="5"/>
    </row>
    <row r="93" spans="2:6" ht="12.75" customHeight="1">
      <c r="B93" s="1"/>
      <c r="D93" s="3"/>
      <c r="E93" s="4"/>
      <c r="F93" s="5"/>
    </row>
    <row r="94" spans="2:6" ht="12.75" customHeight="1">
      <c r="B94" s="1"/>
      <c r="D94" s="3"/>
      <c r="E94" s="4"/>
      <c r="F94" s="5"/>
    </row>
    <row r="95" spans="2:6" ht="12.75" customHeight="1">
      <c r="B95" s="1"/>
      <c r="D95" s="3"/>
      <c r="E95" s="4"/>
      <c r="F95" s="5"/>
    </row>
    <row r="96" spans="2:6" ht="12.75" customHeight="1">
      <c r="B96" s="1"/>
      <c r="D96" s="3"/>
      <c r="E96" s="4"/>
      <c r="F96" s="5"/>
    </row>
    <row r="97" spans="2:6" ht="12.75" customHeight="1">
      <c r="B97" s="1"/>
      <c r="D97" s="3"/>
      <c r="E97" s="4"/>
      <c r="F97" s="5"/>
    </row>
    <row r="98" spans="2:6" ht="12.75" customHeight="1">
      <c r="B98" s="1"/>
      <c r="D98" s="3"/>
      <c r="E98" s="4"/>
      <c r="F98" s="5"/>
    </row>
    <row r="99" spans="2:6" ht="12.75" customHeight="1">
      <c r="B99" s="1"/>
      <c r="D99" s="3"/>
      <c r="E99" s="4"/>
      <c r="F99" s="5"/>
    </row>
    <row r="100" spans="2:6" ht="12.75" customHeight="1">
      <c r="B100" s="1"/>
      <c r="D100" s="3"/>
      <c r="E100" s="4"/>
      <c r="F100" s="5"/>
    </row>
    <row r="101" spans="2:6" ht="12.75" customHeight="1">
      <c r="B101" s="1"/>
      <c r="D101" s="3"/>
      <c r="E101" s="4"/>
      <c r="F101" s="5"/>
    </row>
    <row r="102" spans="2:6" ht="12.75" customHeight="1">
      <c r="B102" s="1"/>
      <c r="D102" s="3"/>
      <c r="E102" s="4"/>
      <c r="F102" s="5"/>
    </row>
    <row r="103" spans="2:6" ht="12.75" customHeight="1">
      <c r="B103" s="1"/>
      <c r="D103" s="3"/>
      <c r="E103" s="4"/>
      <c r="F103" s="5"/>
    </row>
    <row r="104" spans="2:6" ht="12.75" customHeight="1">
      <c r="B104" s="1"/>
      <c r="D104" s="3"/>
      <c r="E104" s="4"/>
      <c r="F104" s="5"/>
    </row>
    <row r="105" spans="2:6" ht="12.75" customHeight="1">
      <c r="B105" s="1"/>
      <c r="D105" s="3"/>
      <c r="E105" s="4"/>
      <c r="F105" s="5"/>
    </row>
    <row r="106" spans="2:6" ht="12.75" customHeight="1">
      <c r="B106" s="1"/>
      <c r="D106" s="3"/>
      <c r="E106" s="4"/>
      <c r="F106" s="5"/>
    </row>
    <row r="107" spans="2:6" ht="12.75" customHeight="1">
      <c r="B107" s="1"/>
      <c r="D107" s="3"/>
      <c r="E107" s="4"/>
      <c r="F107" s="5"/>
    </row>
    <row r="108" spans="2:6" ht="12.75" customHeight="1">
      <c r="B108" s="1"/>
      <c r="D108" s="3"/>
      <c r="E108" s="4"/>
      <c r="F108" s="5"/>
    </row>
    <row r="109" spans="2:6" ht="12.75" customHeight="1">
      <c r="B109" s="1"/>
      <c r="D109" s="3"/>
      <c r="E109" s="4"/>
      <c r="F109" s="5"/>
    </row>
    <row r="110" spans="2:6" ht="12.75" customHeight="1">
      <c r="B110" s="1"/>
      <c r="D110" s="3"/>
      <c r="E110" s="4"/>
      <c r="F110" s="5"/>
    </row>
    <row r="111" spans="2:6" ht="12.75" customHeight="1">
      <c r="B111" s="1"/>
      <c r="D111" s="3"/>
      <c r="E111" s="4"/>
      <c r="F111" s="5"/>
    </row>
    <row r="112" spans="2:6" ht="12.75" customHeight="1">
      <c r="B112" s="1"/>
      <c r="D112" s="3"/>
      <c r="E112" s="4"/>
      <c r="F112" s="5"/>
    </row>
    <row r="113" spans="2:6" ht="12.75" customHeight="1">
      <c r="B113" s="1"/>
      <c r="D113" s="3"/>
      <c r="E113" s="4"/>
      <c r="F113" s="5"/>
    </row>
    <row r="114" spans="2:6" ht="12.75" customHeight="1">
      <c r="B114" s="1"/>
      <c r="D114" s="3"/>
      <c r="E114" s="4"/>
      <c r="F114" s="5"/>
    </row>
    <row r="115" spans="2:6" ht="12.75" customHeight="1">
      <c r="B115" s="1"/>
      <c r="D115" s="3"/>
      <c r="E115" s="4"/>
      <c r="F115" s="5"/>
    </row>
    <row r="116" spans="2:6" ht="12.75" customHeight="1">
      <c r="B116" s="1"/>
      <c r="D116" s="3"/>
      <c r="E116" s="4"/>
      <c r="F116" s="5"/>
    </row>
    <row r="117" spans="2:6" ht="12.75" customHeight="1">
      <c r="B117" s="1"/>
      <c r="D117" s="3"/>
      <c r="E117" s="4"/>
      <c r="F117" s="5"/>
    </row>
    <row r="118" spans="2:6" ht="12.75" customHeight="1">
      <c r="B118" s="1"/>
      <c r="D118" s="3"/>
      <c r="E118" s="4"/>
      <c r="F118" s="5"/>
    </row>
    <row r="119" spans="2:6" ht="12.75" customHeight="1">
      <c r="B119" s="1"/>
      <c r="D119" s="3"/>
      <c r="E119" s="4"/>
      <c r="F119" s="5"/>
    </row>
    <row r="120" spans="2:6" ht="12.75" customHeight="1">
      <c r="B120" s="1"/>
      <c r="D120" s="3"/>
      <c r="E120" s="4"/>
      <c r="F120" s="5"/>
    </row>
    <row r="121" spans="2:6" ht="12.75" customHeight="1">
      <c r="B121" s="1"/>
      <c r="D121" s="3"/>
      <c r="E121" s="4"/>
      <c r="F121" s="5"/>
    </row>
    <row r="122" spans="2:6" ht="12.75" customHeight="1">
      <c r="B122" s="1"/>
      <c r="D122" s="3"/>
      <c r="E122" s="4"/>
      <c r="F122" s="5"/>
    </row>
    <row r="123" spans="2:6" ht="12.75" customHeight="1">
      <c r="B123" s="1"/>
      <c r="D123" s="3"/>
      <c r="E123" s="4"/>
      <c r="F123" s="5"/>
    </row>
    <row r="124" spans="2:6" ht="12.75" customHeight="1">
      <c r="B124" s="1"/>
      <c r="D124" s="3"/>
      <c r="E124" s="4"/>
      <c r="F124" s="5"/>
    </row>
    <row r="125" spans="2:6" ht="12.75" customHeight="1">
      <c r="B125" s="1"/>
      <c r="D125" s="3"/>
      <c r="E125" s="4"/>
      <c r="F125" s="5"/>
    </row>
    <row r="126" spans="2:6" ht="12.75" customHeight="1">
      <c r="B126" s="1"/>
      <c r="D126" s="3"/>
      <c r="E126" s="4"/>
      <c r="F126" s="5"/>
    </row>
    <row r="127" spans="2:6" ht="12.75" customHeight="1">
      <c r="B127" s="1"/>
      <c r="D127" s="3"/>
      <c r="E127" s="4"/>
      <c r="F127" s="5"/>
    </row>
    <row r="128" spans="2:6" ht="12.75" customHeight="1">
      <c r="B128" s="1"/>
      <c r="D128" s="3"/>
      <c r="E128" s="4"/>
      <c r="F128" s="5"/>
    </row>
    <row r="129" spans="2:6" ht="12.75" customHeight="1">
      <c r="B129" s="1"/>
      <c r="D129" s="3"/>
      <c r="E129" s="4"/>
      <c r="F129" s="5"/>
    </row>
    <row r="130" spans="2:6" ht="12.75" customHeight="1">
      <c r="B130" s="1"/>
      <c r="D130" s="3"/>
      <c r="E130" s="4"/>
      <c r="F130" s="5"/>
    </row>
    <row r="131" spans="2:6" ht="12.75" customHeight="1">
      <c r="B131" s="1"/>
      <c r="D131" s="3"/>
      <c r="E131" s="4"/>
      <c r="F131" s="5"/>
    </row>
    <row r="132" spans="2:6" ht="12.75" customHeight="1">
      <c r="B132" s="1"/>
      <c r="D132" s="3"/>
      <c r="E132" s="4"/>
      <c r="F132" s="5"/>
    </row>
    <row r="133" spans="2:6" ht="12.75" customHeight="1">
      <c r="B133" s="1"/>
      <c r="D133" s="3"/>
      <c r="E133" s="4"/>
      <c r="F133" s="5"/>
    </row>
    <row r="134" spans="2:6" ht="12.75" customHeight="1">
      <c r="B134" s="1"/>
      <c r="D134" s="3"/>
      <c r="E134" s="4"/>
      <c r="F134" s="5"/>
    </row>
    <row r="135" spans="2:6" ht="12.75" customHeight="1">
      <c r="B135" s="1"/>
      <c r="D135" s="3"/>
      <c r="E135" s="4"/>
      <c r="F135" s="5"/>
    </row>
    <row r="136" spans="2:6" ht="12.75" customHeight="1">
      <c r="B136" s="1"/>
      <c r="D136" s="3"/>
      <c r="E136" s="4"/>
      <c r="F136" s="5"/>
    </row>
    <row r="137" spans="2:6" ht="12.75" customHeight="1">
      <c r="B137" s="1"/>
      <c r="D137" s="3"/>
      <c r="E137" s="4"/>
      <c r="F137" s="5"/>
    </row>
    <row r="138" spans="2:6" ht="12.75" customHeight="1">
      <c r="B138" s="1"/>
      <c r="D138" s="3"/>
      <c r="E138" s="4"/>
      <c r="F138" s="5"/>
    </row>
    <row r="139" spans="2:6" ht="12.75" customHeight="1">
      <c r="B139" s="1"/>
      <c r="D139" s="3"/>
      <c r="E139" s="4"/>
      <c r="F139" s="5"/>
    </row>
    <row r="140" spans="2:6" ht="12.75" customHeight="1">
      <c r="B140" s="1"/>
      <c r="D140" s="3"/>
      <c r="E140" s="4"/>
      <c r="F140" s="5"/>
    </row>
    <row r="141" spans="2:6" ht="12.75" customHeight="1">
      <c r="B141" s="1"/>
      <c r="D141" s="3"/>
      <c r="E141" s="4"/>
      <c r="F141" s="5"/>
    </row>
    <row r="142" spans="2:6" ht="12.75" customHeight="1">
      <c r="B142" s="1"/>
      <c r="D142" s="3"/>
      <c r="E142" s="4"/>
      <c r="F142" s="5"/>
    </row>
    <row r="143" spans="2:6" ht="12.75" customHeight="1">
      <c r="B143" s="1"/>
      <c r="D143" s="3"/>
      <c r="E143" s="4"/>
      <c r="F143" s="5"/>
    </row>
    <row r="144" spans="2:6" ht="12.75" customHeight="1">
      <c r="B144" s="1"/>
      <c r="D144" s="3"/>
      <c r="E144" s="4"/>
      <c r="F144" s="5"/>
    </row>
    <row r="145" spans="2:6" ht="12.75" customHeight="1">
      <c r="B145" s="1"/>
      <c r="D145" s="3"/>
      <c r="E145" s="4"/>
      <c r="F145" s="5"/>
    </row>
    <row r="146" spans="2:6" ht="12.75" customHeight="1">
      <c r="B146" s="1"/>
      <c r="D146" s="3"/>
      <c r="E146" s="4"/>
      <c r="F146" s="5"/>
    </row>
    <row r="147" spans="2:6" ht="12.75" customHeight="1">
      <c r="B147" s="1"/>
      <c r="D147" s="3"/>
      <c r="E147" s="4"/>
      <c r="F147" s="5"/>
    </row>
    <row r="148" spans="2:6" ht="12.75" customHeight="1">
      <c r="B148" s="1"/>
      <c r="D148" s="3"/>
      <c r="E148" s="4"/>
      <c r="F148" s="5"/>
    </row>
    <row r="149" spans="2:6" ht="12.75" customHeight="1">
      <c r="B149" s="1"/>
      <c r="D149" s="3"/>
      <c r="E149" s="4"/>
      <c r="F149" s="5"/>
    </row>
    <row r="150" spans="2:6" ht="12.75" customHeight="1">
      <c r="B150" s="1"/>
      <c r="D150" s="3"/>
      <c r="E150" s="4"/>
      <c r="F150" s="5"/>
    </row>
    <row r="151" spans="2:6" ht="12.75" customHeight="1">
      <c r="B151" s="1"/>
      <c r="D151" s="3"/>
      <c r="E151" s="4"/>
      <c r="F151" s="5"/>
    </row>
    <row r="152" spans="2:6" ht="12.75" customHeight="1">
      <c r="B152" s="1"/>
      <c r="D152" s="3"/>
      <c r="E152" s="4"/>
      <c r="F152" s="5"/>
    </row>
    <row r="153" spans="2:6" ht="12.75" customHeight="1">
      <c r="B153" s="1"/>
      <c r="D153" s="3"/>
      <c r="E153" s="4"/>
      <c r="F153" s="5"/>
    </row>
    <row r="154" spans="2:6" ht="12.75" customHeight="1">
      <c r="B154" s="1"/>
      <c r="D154" s="3"/>
      <c r="E154" s="4"/>
      <c r="F154" s="5"/>
    </row>
    <row r="155" spans="2:6" ht="12.75" customHeight="1">
      <c r="B155" s="1"/>
      <c r="D155" s="3"/>
      <c r="E155" s="4"/>
      <c r="F155" s="5"/>
    </row>
    <row r="156" spans="2:6" ht="12.75" customHeight="1">
      <c r="B156" s="1"/>
      <c r="D156" s="3"/>
      <c r="E156" s="4"/>
      <c r="F156" s="5"/>
    </row>
    <row r="157" spans="2:6" ht="12.75" customHeight="1">
      <c r="B157" s="1"/>
      <c r="D157" s="3"/>
      <c r="E157" s="4"/>
      <c r="F157" s="5"/>
    </row>
    <row r="158" spans="2:6" ht="12.75" customHeight="1">
      <c r="B158" s="1"/>
      <c r="D158" s="3"/>
      <c r="E158" s="4"/>
      <c r="F158" s="5"/>
    </row>
    <row r="159" spans="2:6" ht="12.75" customHeight="1">
      <c r="B159" s="1"/>
      <c r="D159" s="3"/>
      <c r="E159" s="4"/>
      <c r="F159" s="5"/>
    </row>
    <row r="160" spans="2:6" ht="12.75" customHeight="1">
      <c r="B160" s="1"/>
      <c r="D160" s="3"/>
      <c r="E160" s="4"/>
      <c r="F160" s="5"/>
    </row>
    <row r="161" spans="2:6" ht="12.75" customHeight="1">
      <c r="B161" s="1"/>
      <c r="D161" s="3"/>
      <c r="E161" s="4"/>
      <c r="F161" s="5"/>
    </row>
    <row r="162" spans="2:6" ht="12.75" customHeight="1">
      <c r="B162" s="1"/>
      <c r="D162" s="3"/>
      <c r="E162" s="4"/>
      <c r="F162" s="5"/>
    </row>
    <row r="163" spans="2:6" ht="12.75" customHeight="1">
      <c r="B163" s="1"/>
      <c r="D163" s="3"/>
      <c r="E163" s="4"/>
      <c r="F163" s="5"/>
    </row>
    <row r="164" spans="2:6" ht="12.75" customHeight="1">
      <c r="B164" s="1"/>
      <c r="D164" s="3"/>
      <c r="E164" s="4"/>
      <c r="F164" s="5"/>
    </row>
    <row r="165" spans="2:6" ht="12.75" customHeight="1">
      <c r="B165" s="1"/>
      <c r="D165" s="3"/>
      <c r="E165" s="4"/>
      <c r="F165" s="5"/>
    </row>
    <row r="166" spans="2:6" ht="12.75" customHeight="1">
      <c r="B166" s="1"/>
      <c r="D166" s="3"/>
      <c r="E166" s="4"/>
      <c r="F166" s="5"/>
    </row>
    <row r="167" spans="2:6" ht="12.75" customHeight="1">
      <c r="B167" s="1"/>
      <c r="D167" s="3"/>
      <c r="E167" s="4"/>
      <c r="F167" s="5"/>
    </row>
    <row r="168" spans="2:6" ht="12.75" customHeight="1">
      <c r="B168" s="1"/>
      <c r="D168" s="3"/>
      <c r="E168" s="4"/>
      <c r="F168" s="5"/>
    </row>
    <row r="169" spans="2:6" ht="12.75" customHeight="1">
      <c r="B169" s="1"/>
      <c r="D169" s="3"/>
      <c r="E169" s="4"/>
      <c r="F169" s="5"/>
    </row>
    <row r="170" spans="2:6" ht="12.75" customHeight="1">
      <c r="B170" s="1"/>
      <c r="D170" s="3"/>
      <c r="E170" s="4"/>
      <c r="F170" s="5"/>
    </row>
    <row r="171" spans="2:6" ht="12.75" customHeight="1">
      <c r="B171" s="1"/>
      <c r="D171" s="3"/>
      <c r="E171" s="4"/>
      <c r="F171" s="5"/>
    </row>
    <row r="172" spans="2:6" ht="12.75" customHeight="1">
      <c r="B172" s="1"/>
      <c r="D172" s="3"/>
      <c r="E172" s="4"/>
      <c r="F172" s="5"/>
    </row>
    <row r="173" spans="2:6" ht="12.75" customHeight="1">
      <c r="B173" s="1"/>
      <c r="D173" s="3"/>
      <c r="E173" s="4"/>
      <c r="F173" s="5"/>
    </row>
    <row r="174" spans="2:6" ht="12.75" customHeight="1">
      <c r="B174" s="1"/>
      <c r="D174" s="3"/>
      <c r="E174" s="4"/>
      <c r="F174" s="5"/>
    </row>
    <row r="175" spans="2:6" ht="12.75" customHeight="1">
      <c r="B175" s="1"/>
      <c r="D175" s="3"/>
      <c r="E175" s="4"/>
      <c r="F175" s="5"/>
    </row>
    <row r="176" spans="2:6" ht="12.75" customHeight="1">
      <c r="B176" s="1"/>
      <c r="D176" s="3"/>
      <c r="E176" s="4"/>
      <c r="F176" s="5"/>
    </row>
    <row r="177" spans="2:6" ht="12.75" customHeight="1">
      <c r="B177" s="1"/>
      <c r="D177" s="3"/>
      <c r="E177" s="4"/>
      <c r="F177" s="5"/>
    </row>
    <row r="178" spans="2:6" ht="12.75" customHeight="1">
      <c r="B178" s="1"/>
      <c r="D178" s="3"/>
      <c r="E178" s="4"/>
      <c r="F178" s="5"/>
    </row>
    <row r="179" spans="2:6" ht="12.75" customHeight="1">
      <c r="B179" s="1"/>
      <c r="D179" s="3"/>
      <c r="E179" s="4"/>
      <c r="F179" s="5"/>
    </row>
    <row r="180" spans="2:6" ht="12.75" customHeight="1">
      <c r="B180" s="1"/>
      <c r="D180" s="3"/>
      <c r="E180" s="4"/>
      <c r="F180" s="5"/>
    </row>
    <row r="181" spans="2:6" ht="12.75" customHeight="1">
      <c r="B181" s="1"/>
      <c r="D181" s="3"/>
      <c r="E181" s="4"/>
      <c r="F181" s="5"/>
    </row>
    <row r="182" spans="2:6" ht="12.75" customHeight="1">
      <c r="B182" s="1"/>
      <c r="D182" s="3"/>
      <c r="E182" s="4"/>
      <c r="F182" s="5"/>
    </row>
    <row r="183" spans="2:6" ht="12.75" customHeight="1">
      <c r="B183" s="1"/>
      <c r="D183" s="3"/>
      <c r="E183" s="4"/>
      <c r="F183" s="5"/>
    </row>
    <row r="184" spans="2:6" ht="12.75" customHeight="1">
      <c r="B184" s="1"/>
      <c r="D184" s="3"/>
      <c r="E184" s="4"/>
      <c r="F184" s="5"/>
    </row>
    <row r="185" spans="2:6" ht="12.75" customHeight="1">
      <c r="B185" s="1"/>
      <c r="D185" s="3"/>
      <c r="E185" s="4"/>
      <c r="F185" s="5"/>
    </row>
    <row r="186" spans="2:6" ht="12.75" customHeight="1">
      <c r="B186" s="1"/>
      <c r="D186" s="3"/>
      <c r="E186" s="4"/>
      <c r="F186" s="5"/>
    </row>
    <row r="187" spans="2:6" ht="12.75" customHeight="1">
      <c r="B187" s="1"/>
      <c r="D187" s="3"/>
      <c r="E187" s="4"/>
      <c r="F187" s="5"/>
    </row>
    <row r="188" spans="2:6" ht="12.75" customHeight="1">
      <c r="B188" s="1"/>
      <c r="D188" s="3"/>
      <c r="E188" s="4"/>
      <c r="F188" s="5"/>
    </row>
    <row r="189" spans="2:6" ht="12.75" customHeight="1">
      <c r="B189" s="1"/>
      <c r="D189" s="3"/>
      <c r="E189" s="4"/>
      <c r="F189" s="5"/>
    </row>
    <row r="190" spans="2:6" ht="12.75" customHeight="1">
      <c r="B190" s="1"/>
      <c r="D190" s="3"/>
      <c r="E190" s="4"/>
      <c r="F190" s="5"/>
    </row>
    <row r="191" spans="2:6" ht="12.75" customHeight="1">
      <c r="B191" s="1"/>
      <c r="D191" s="3"/>
      <c r="E191" s="4"/>
      <c r="F191" s="5"/>
    </row>
    <row r="192" spans="2:6" ht="12.75" customHeight="1">
      <c r="B192" s="1"/>
      <c r="D192" s="3"/>
      <c r="E192" s="4"/>
      <c r="F192" s="5"/>
    </row>
    <row r="193" spans="2:6" ht="12.75" customHeight="1">
      <c r="B193" s="1"/>
      <c r="D193" s="3"/>
      <c r="E193" s="4"/>
      <c r="F193" s="5"/>
    </row>
    <row r="194" spans="2:6" ht="12.75" customHeight="1">
      <c r="B194" s="1"/>
      <c r="D194" s="3"/>
      <c r="E194" s="4"/>
      <c r="F194" s="5"/>
    </row>
    <row r="195" spans="2:6" ht="12.75" customHeight="1">
      <c r="B195" s="1"/>
      <c r="D195" s="3"/>
      <c r="E195" s="4"/>
      <c r="F195" s="5"/>
    </row>
    <row r="196" spans="2:6" ht="12.75" customHeight="1">
      <c r="B196" s="1"/>
      <c r="D196" s="3"/>
      <c r="E196" s="4"/>
      <c r="F196" s="5"/>
    </row>
    <row r="197" spans="2:6" ht="12.75" customHeight="1">
      <c r="B197" s="1"/>
      <c r="D197" s="3"/>
      <c r="E197" s="4"/>
      <c r="F197" s="5"/>
    </row>
    <row r="198" spans="2:6" ht="12.75" customHeight="1">
      <c r="B198" s="1"/>
      <c r="D198" s="3"/>
      <c r="E198" s="4"/>
      <c r="F198" s="5"/>
    </row>
    <row r="199" spans="2:6" ht="12.75" customHeight="1">
      <c r="B199" s="1"/>
      <c r="D199" s="3"/>
      <c r="E199" s="4"/>
      <c r="F199" s="5"/>
    </row>
    <row r="200" spans="2:6" ht="12.75" customHeight="1">
      <c r="B200" s="1"/>
      <c r="D200" s="3"/>
      <c r="E200" s="4"/>
      <c r="F200" s="5"/>
    </row>
    <row r="201" spans="2:6" ht="12.75" customHeight="1">
      <c r="B201" s="1"/>
      <c r="D201" s="3"/>
      <c r="E201" s="4"/>
      <c r="F201" s="5"/>
    </row>
    <row r="202" spans="2:6" ht="12.75" customHeight="1">
      <c r="B202" s="1"/>
      <c r="D202" s="3"/>
      <c r="E202" s="4"/>
      <c r="F202" s="5"/>
    </row>
    <row r="203" spans="2:6" ht="12.75" customHeight="1">
      <c r="B203" s="1"/>
      <c r="D203" s="3"/>
      <c r="E203" s="4"/>
      <c r="F203" s="5"/>
    </row>
    <row r="204" spans="2:6" ht="12.75" customHeight="1">
      <c r="B204" s="1"/>
      <c r="D204" s="3"/>
      <c r="E204" s="4"/>
      <c r="F204" s="5"/>
    </row>
    <row r="205" spans="2:6" ht="12.75" customHeight="1">
      <c r="B205" s="1"/>
      <c r="D205" s="3"/>
      <c r="E205" s="4"/>
      <c r="F205" s="5"/>
    </row>
    <row r="206" spans="2:6" ht="12.75" customHeight="1">
      <c r="B206" s="1"/>
      <c r="D206" s="3"/>
      <c r="E206" s="4"/>
      <c r="F206" s="5"/>
    </row>
    <row r="207" spans="2:6" ht="12.75" customHeight="1">
      <c r="B207" s="1"/>
      <c r="D207" s="3"/>
      <c r="E207" s="4"/>
      <c r="F207" s="5"/>
    </row>
    <row r="208" spans="2:6" ht="12.75" customHeight="1">
      <c r="B208" s="1"/>
      <c r="D208" s="3"/>
      <c r="E208" s="4"/>
      <c r="F208" s="5"/>
    </row>
    <row r="209" spans="2:6" ht="12.75" customHeight="1">
      <c r="B209" s="1"/>
      <c r="D209" s="3"/>
      <c r="E209" s="4"/>
      <c r="F209" s="5"/>
    </row>
    <row r="210" spans="2:6" ht="12.75" customHeight="1">
      <c r="B210" s="1"/>
      <c r="D210" s="3"/>
      <c r="E210" s="4"/>
      <c r="F210" s="5"/>
    </row>
    <row r="211" spans="2:6" ht="12.75" customHeight="1">
      <c r="B211" s="1"/>
      <c r="D211" s="3"/>
      <c r="E211" s="4"/>
      <c r="F211" s="5"/>
    </row>
    <row r="212" spans="2:6" ht="12.75" customHeight="1">
      <c r="B212" s="1"/>
      <c r="D212" s="3"/>
      <c r="E212" s="4"/>
      <c r="F212" s="5"/>
    </row>
    <row r="213" spans="2:6" ht="12.75" customHeight="1">
      <c r="B213" s="1"/>
      <c r="D213" s="3"/>
      <c r="E213" s="4"/>
      <c r="F213" s="5"/>
    </row>
    <row r="214" spans="2:6" ht="12.75" customHeight="1">
      <c r="B214" s="1"/>
      <c r="D214" s="3"/>
      <c r="E214" s="4"/>
      <c r="F214" s="5"/>
    </row>
    <row r="215" spans="2:6" ht="12.75" customHeight="1">
      <c r="B215" s="1"/>
      <c r="D215" s="3"/>
      <c r="E215" s="4"/>
      <c r="F215" s="5"/>
    </row>
    <row r="216" spans="2:6" ht="12.75" customHeight="1">
      <c r="B216" s="1"/>
      <c r="D216" s="3"/>
      <c r="E216" s="4"/>
      <c r="F216" s="5"/>
    </row>
    <row r="217" spans="2:6" ht="12.75" customHeight="1">
      <c r="B217" s="1"/>
      <c r="D217" s="3"/>
      <c r="E217" s="4"/>
      <c r="F217" s="5"/>
    </row>
    <row r="218" spans="2:6" ht="12.75" customHeight="1">
      <c r="B218" s="1"/>
      <c r="D218" s="3"/>
      <c r="E218" s="4"/>
      <c r="F218" s="5"/>
    </row>
    <row r="219" spans="2:6" ht="12.75" customHeight="1">
      <c r="B219" s="1"/>
      <c r="D219" s="3"/>
      <c r="E219" s="4"/>
      <c r="F219" s="5"/>
    </row>
    <row r="220" spans="2:6" ht="12.75" customHeight="1">
      <c r="B220" s="1"/>
      <c r="D220" s="3"/>
      <c r="E220" s="4"/>
      <c r="F220" s="5"/>
    </row>
    <row r="221" spans="2:6" ht="12.75" customHeight="1">
      <c r="B221" s="1"/>
      <c r="D221" s="3"/>
      <c r="E221" s="4"/>
      <c r="F221" s="5"/>
    </row>
    <row r="222" spans="2:6" ht="12.75" customHeight="1">
      <c r="B222" s="1"/>
      <c r="D222" s="3"/>
      <c r="E222" s="4"/>
      <c r="F222" s="5"/>
    </row>
    <row r="223" spans="2:6" ht="12.75" customHeight="1">
      <c r="B223" s="1"/>
      <c r="D223" s="3"/>
      <c r="E223" s="4"/>
      <c r="F223" s="5"/>
    </row>
    <row r="224" spans="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C28:D28"/>
    <mergeCell ref="B30:F30"/>
    <mergeCell ref="F10:F11"/>
    <mergeCell ref="B16:F16"/>
    <mergeCell ref="B2:F2"/>
    <mergeCell ref="B3:F3"/>
    <mergeCell ref="B4:F4"/>
    <mergeCell ref="B5:F5"/>
    <mergeCell ref="B7:F7"/>
    <mergeCell ref="B9:F9"/>
    <mergeCell ref="B10:B11"/>
    <mergeCell ref="C10:C11"/>
    <mergeCell ref="D10:D11"/>
    <mergeCell ref="C20:D20"/>
    <mergeCell ref="C22:D22"/>
    <mergeCell ref="C27:D27"/>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50" zoomScaleNormal="50" workbookViewId="0">
      <selection activeCell="L10" sqref="L10"/>
    </sheetView>
  </sheetViews>
  <sheetFormatPr baseColWidth="10" defaultColWidth="14.42578125" defaultRowHeight="15" customHeight="1"/>
  <cols>
    <col min="1" max="1" width="10" customWidth="1"/>
    <col min="2" max="2" width="91" customWidth="1"/>
    <col min="3" max="3" width="22.5703125" customWidth="1"/>
    <col min="4" max="4" width="67.7109375" customWidth="1"/>
    <col min="5" max="5" width="21" customWidth="1"/>
    <col min="6" max="6" width="61.85546875" customWidth="1"/>
    <col min="7" max="7" width="19.140625" customWidth="1"/>
    <col min="8" max="8" width="68.42578125" customWidth="1"/>
    <col min="9" max="9" width="20" customWidth="1"/>
    <col min="10" max="10" width="71.5703125" customWidth="1"/>
    <col min="11" max="26" width="11.42578125" customWidth="1"/>
  </cols>
  <sheetData>
    <row r="1" spans="1:26" ht="37.5" customHeight="1">
      <c r="A1" s="254" t="s">
        <v>28</v>
      </c>
      <c r="B1" s="223"/>
      <c r="C1" s="223"/>
      <c r="D1" s="223"/>
      <c r="E1" s="223"/>
      <c r="F1" s="223"/>
      <c r="G1" s="223"/>
      <c r="H1" s="224"/>
      <c r="I1" s="27"/>
      <c r="J1" s="27"/>
      <c r="K1" s="28"/>
      <c r="L1" s="28"/>
      <c r="M1" s="28"/>
      <c r="N1" s="28"/>
      <c r="O1" s="28"/>
      <c r="P1" s="28"/>
      <c r="Q1" s="28"/>
      <c r="R1" s="28"/>
      <c r="S1" s="28"/>
      <c r="T1" s="28"/>
      <c r="U1" s="28"/>
      <c r="V1" s="28"/>
      <c r="W1" s="28"/>
      <c r="X1" s="28"/>
      <c r="Y1" s="28"/>
      <c r="Z1" s="28"/>
    </row>
    <row r="2" spans="1:26" ht="31.5" customHeight="1">
      <c r="A2" s="254" t="s">
        <v>473</v>
      </c>
      <c r="B2" s="223"/>
      <c r="C2" s="223"/>
      <c r="D2" s="223"/>
      <c r="E2" s="223"/>
      <c r="F2" s="223"/>
      <c r="G2" s="223"/>
      <c r="H2" s="224"/>
      <c r="I2" s="27"/>
      <c r="J2" s="27"/>
      <c r="K2" s="28"/>
      <c r="L2" s="28"/>
      <c r="M2" s="28"/>
      <c r="N2" s="28"/>
      <c r="O2" s="28"/>
      <c r="P2" s="28"/>
      <c r="Q2" s="28"/>
      <c r="R2" s="28"/>
      <c r="S2" s="28"/>
      <c r="T2" s="28"/>
      <c r="U2" s="28"/>
      <c r="V2" s="28"/>
      <c r="W2" s="28"/>
      <c r="X2" s="28"/>
      <c r="Y2" s="28"/>
      <c r="Z2" s="28"/>
    </row>
    <row r="3" spans="1:26" ht="30" customHeight="1">
      <c r="A3" s="254" t="s">
        <v>29</v>
      </c>
      <c r="B3" s="223"/>
      <c r="C3" s="223"/>
      <c r="D3" s="223"/>
      <c r="E3" s="223"/>
      <c r="F3" s="223"/>
      <c r="G3" s="223"/>
      <c r="H3" s="224"/>
      <c r="I3" s="27"/>
      <c r="J3" s="27"/>
      <c r="K3" s="28"/>
      <c r="L3" s="28"/>
      <c r="M3" s="28"/>
      <c r="N3" s="28"/>
      <c r="O3" s="28"/>
      <c r="P3" s="28"/>
      <c r="Q3" s="28"/>
      <c r="R3" s="28"/>
      <c r="S3" s="28"/>
      <c r="T3" s="28"/>
      <c r="U3" s="28"/>
      <c r="V3" s="28"/>
      <c r="W3" s="28"/>
      <c r="X3" s="28"/>
      <c r="Y3" s="28"/>
      <c r="Z3" s="28"/>
    </row>
    <row r="4" spans="1:26" ht="40.5" customHeight="1">
      <c r="A4" s="254" t="s">
        <v>30</v>
      </c>
      <c r="B4" s="223"/>
      <c r="C4" s="223"/>
      <c r="D4" s="223"/>
      <c r="E4" s="223"/>
      <c r="F4" s="223"/>
      <c r="G4" s="223"/>
      <c r="H4" s="224"/>
      <c r="I4" s="27"/>
      <c r="J4" s="27"/>
      <c r="K4" s="28"/>
      <c r="L4" s="28"/>
      <c r="M4" s="28"/>
      <c r="N4" s="28"/>
      <c r="O4" s="28"/>
      <c r="P4" s="28"/>
      <c r="Q4" s="28"/>
      <c r="R4" s="28"/>
      <c r="S4" s="28"/>
      <c r="T4" s="28"/>
      <c r="U4" s="28"/>
      <c r="V4" s="28"/>
      <c r="W4" s="28"/>
      <c r="X4" s="28"/>
      <c r="Y4" s="28"/>
      <c r="Z4" s="28"/>
    </row>
    <row r="5" spans="1:26" ht="39.75" customHeight="1">
      <c r="A5" s="255" t="s">
        <v>476</v>
      </c>
      <c r="B5" s="223"/>
      <c r="C5" s="223"/>
      <c r="D5" s="223"/>
      <c r="E5" s="223"/>
      <c r="F5" s="223"/>
      <c r="G5" s="223"/>
      <c r="H5" s="224"/>
      <c r="I5" s="29"/>
      <c r="J5" s="29"/>
      <c r="K5" s="28"/>
      <c r="L5" s="28"/>
      <c r="M5" s="28"/>
      <c r="N5" s="28"/>
      <c r="O5" s="28"/>
      <c r="P5" s="28"/>
      <c r="Q5" s="28"/>
      <c r="R5" s="28"/>
      <c r="S5" s="28"/>
      <c r="T5" s="28"/>
      <c r="U5" s="28"/>
      <c r="V5" s="28"/>
      <c r="W5" s="28"/>
      <c r="X5" s="28"/>
      <c r="Y5" s="28"/>
      <c r="Z5" s="28"/>
    </row>
    <row r="6" spans="1:26" ht="30" customHeight="1">
      <c r="A6" s="246"/>
      <c r="B6" s="247"/>
      <c r="C6" s="247"/>
      <c r="D6" s="247"/>
      <c r="E6" s="247"/>
      <c r="F6" s="247"/>
      <c r="G6" s="247"/>
      <c r="H6" s="247"/>
      <c r="I6" s="30"/>
      <c r="J6" s="30"/>
      <c r="K6" s="28"/>
      <c r="L6" s="28"/>
      <c r="M6" s="28"/>
      <c r="N6" s="28"/>
      <c r="O6" s="28"/>
      <c r="P6" s="28"/>
      <c r="Q6" s="28"/>
      <c r="R6" s="28"/>
      <c r="S6" s="28"/>
      <c r="T6" s="28"/>
      <c r="U6" s="28"/>
      <c r="V6" s="28"/>
      <c r="W6" s="28"/>
      <c r="X6" s="28"/>
      <c r="Y6" s="28"/>
      <c r="Z6" s="28"/>
    </row>
    <row r="7" spans="1:26" ht="74.25" customHeight="1">
      <c r="A7" s="248" t="s">
        <v>1</v>
      </c>
      <c r="B7" s="223"/>
      <c r="C7" s="223"/>
      <c r="D7" s="223"/>
      <c r="E7" s="223"/>
      <c r="F7" s="223"/>
      <c r="G7" s="223"/>
      <c r="H7" s="224"/>
      <c r="I7" s="31"/>
      <c r="J7" s="31"/>
      <c r="K7" s="28"/>
      <c r="L7" s="28"/>
      <c r="M7" s="28"/>
      <c r="N7" s="28"/>
      <c r="O7" s="28"/>
      <c r="P7" s="28"/>
      <c r="Q7" s="28"/>
      <c r="R7" s="28"/>
      <c r="S7" s="28"/>
      <c r="T7" s="28"/>
      <c r="U7" s="28"/>
      <c r="V7" s="28"/>
      <c r="W7" s="28"/>
      <c r="X7" s="28"/>
      <c r="Y7" s="28"/>
      <c r="Z7" s="28"/>
    </row>
    <row r="8" spans="1:26" ht="38.25" customHeight="1">
      <c r="A8" s="249" t="s">
        <v>31</v>
      </c>
      <c r="B8" s="249" t="s">
        <v>32</v>
      </c>
      <c r="C8" s="251">
        <v>1</v>
      </c>
      <c r="D8" s="252"/>
      <c r="E8" s="251">
        <v>2</v>
      </c>
      <c r="F8" s="253"/>
      <c r="G8" s="251">
        <v>3</v>
      </c>
      <c r="H8" s="253"/>
      <c r="I8" s="33"/>
      <c r="J8" s="33"/>
      <c r="K8" s="33"/>
      <c r="L8" s="33"/>
      <c r="M8" s="33"/>
      <c r="N8" s="33"/>
      <c r="O8" s="33"/>
      <c r="P8" s="33"/>
      <c r="Q8" s="33"/>
      <c r="R8" s="33"/>
      <c r="S8" s="33"/>
      <c r="T8" s="33"/>
      <c r="U8" s="33"/>
      <c r="V8" s="33"/>
      <c r="W8" s="33"/>
      <c r="X8" s="33"/>
    </row>
    <row r="9" spans="1:26" ht="55.5" customHeight="1">
      <c r="A9" s="250"/>
      <c r="B9" s="220"/>
      <c r="C9" s="236" t="s">
        <v>12</v>
      </c>
      <c r="D9" s="224"/>
      <c r="E9" s="236" t="s">
        <v>16</v>
      </c>
      <c r="F9" s="224"/>
      <c r="G9" s="236" t="s">
        <v>19</v>
      </c>
      <c r="H9" s="224"/>
      <c r="I9" s="33"/>
      <c r="J9" s="33"/>
      <c r="K9" s="33"/>
      <c r="L9" s="33"/>
      <c r="M9" s="33"/>
      <c r="N9" s="33"/>
      <c r="O9" s="33"/>
      <c r="P9" s="33"/>
      <c r="Q9" s="33"/>
      <c r="R9" s="33"/>
      <c r="S9" s="33"/>
      <c r="T9" s="33"/>
      <c r="U9" s="33"/>
      <c r="V9" s="33"/>
      <c r="W9" s="33"/>
      <c r="X9" s="33"/>
    </row>
    <row r="10" spans="1:26" ht="49.5" customHeight="1">
      <c r="A10" s="220"/>
      <c r="B10" s="34" t="s">
        <v>33</v>
      </c>
      <c r="C10" s="34" t="s">
        <v>34</v>
      </c>
      <c r="D10" s="34" t="s">
        <v>35</v>
      </c>
      <c r="E10" s="35" t="s">
        <v>34</v>
      </c>
      <c r="F10" s="32" t="s">
        <v>35</v>
      </c>
      <c r="G10" s="34" t="s">
        <v>34</v>
      </c>
      <c r="H10" s="34" t="s">
        <v>35</v>
      </c>
      <c r="I10" s="33"/>
      <c r="J10" s="33"/>
      <c r="K10" s="33"/>
      <c r="L10" s="33"/>
      <c r="M10" s="33"/>
      <c r="N10" s="33"/>
      <c r="O10" s="33"/>
      <c r="P10" s="33"/>
      <c r="Q10" s="33"/>
      <c r="R10" s="33"/>
      <c r="S10" s="33"/>
      <c r="T10" s="33"/>
      <c r="U10" s="33"/>
      <c r="V10" s="33"/>
      <c r="W10" s="33"/>
      <c r="X10" s="33"/>
    </row>
    <row r="11" spans="1:26" ht="52.5" customHeight="1">
      <c r="A11" s="237" t="s">
        <v>36</v>
      </c>
      <c r="B11" s="238"/>
      <c r="C11" s="238"/>
      <c r="D11" s="238"/>
      <c r="E11" s="238"/>
      <c r="F11" s="238"/>
      <c r="G11" s="238"/>
      <c r="H11" s="239"/>
      <c r="I11" s="36"/>
      <c r="J11" s="36"/>
      <c r="K11" s="33"/>
      <c r="L11" s="33"/>
      <c r="M11" s="33"/>
      <c r="N11" s="33"/>
      <c r="O11" s="33"/>
      <c r="P11" s="33"/>
      <c r="Q11" s="33"/>
      <c r="R11" s="33"/>
      <c r="S11" s="33"/>
      <c r="T11" s="33"/>
      <c r="U11" s="33"/>
      <c r="V11" s="33"/>
      <c r="W11" s="33"/>
      <c r="X11" s="33"/>
      <c r="Y11" s="33"/>
      <c r="Z11" s="33"/>
    </row>
    <row r="12" spans="1:26" ht="30">
      <c r="A12" s="34">
        <v>1</v>
      </c>
      <c r="B12" s="37" t="s">
        <v>37</v>
      </c>
      <c r="C12" s="38" t="s">
        <v>38</v>
      </c>
      <c r="D12" s="39"/>
      <c r="E12" s="38" t="s">
        <v>38</v>
      </c>
      <c r="F12" s="40"/>
      <c r="G12" s="41" t="s">
        <v>38</v>
      </c>
      <c r="H12" s="42"/>
      <c r="I12" s="33"/>
      <c r="J12" s="33"/>
      <c r="K12" s="33"/>
      <c r="L12" s="33"/>
      <c r="M12" s="33"/>
      <c r="N12" s="33"/>
      <c r="O12" s="33"/>
      <c r="P12" s="33"/>
      <c r="Q12" s="33"/>
      <c r="R12" s="33"/>
      <c r="S12" s="33"/>
      <c r="T12" s="33"/>
      <c r="U12" s="33"/>
      <c r="V12" s="33"/>
      <c r="W12" s="33"/>
      <c r="X12" s="33"/>
    </row>
    <row r="13" spans="1:26" ht="30">
      <c r="A13" s="34">
        <v>2</v>
      </c>
      <c r="B13" s="37" t="s">
        <v>9</v>
      </c>
      <c r="C13" s="38" t="s">
        <v>38</v>
      </c>
      <c r="D13" s="43"/>
      <c r="E13" s="38" t="s">
        <v>38</v>
      </c>
      <c r="F13" s="40"/>
      <c r="G13" s="41" t="s">
        <v>38</v>
      </c>
      <c r="H13" s="44"/>
      <c r="I13" s="33"/>
      <c r="J13" s="33"/>
      <c r="K13" s="33"/>
      <c r="L13" s="33"/>
      <c r="M13" s="33"/>
      <c r="N13" s="33"/>
      <c r="O13" s="33"/>
      <c r="P13" s="33"/>
      <c r="Q13" s="33"/>
      <c r="R13" s="33"/>
      <c r="S13" s="33"/>
      <c r="T13" s="33"/>
      <c r="U13" s="33"/>
      <c r="V13" s="33"/>
      <c r="W13" s="33"/>
      <c r="X13" s="33"/>
    </row>
    <row r="14" spans="1:26" ht="30">
      <c r="A14" s="34">
        <v>3</v>
      </c>
      <c r="B14" s="37" t="s">
        <v>39</v>
      </c>
      <c r="C14" s="38" t="s">
        <v>38</v>
      </c>
      <c r="D14" s="45"/>
      <c r="E14" s="38" t="s">
        <v>38</v>
      </c>
      <c r="F14" s="45"/>
      <c r="G14" s="41" t="s">
        <v>38</v>
      </c>
      <c r="H14" s="42"/>
      <c r="I14" s="33"/>
      <c r="J14" s="33"/>
      <c r="K14" s="33"/>
      <c r="L14" s="33"/>
      <c r="M14" s="33"/>
      <c r="N14" s="33"/>
      <c r="O14" s="33"/>
      <c r="P14" s="33"/>
      <c r="Q14" s="33"/>
      <c r="R14" s="33"/>
      <c r="S14" s="33"/>
      <c r="T14" s="33"/>
      <c r="U14" s="33"/>
      <c r="V14" s="33"/>
      <c r="W14" s="33"/>
      <c r="X14" s="33"/>
    </row>
    <row r="15" spans="1:26" ht="30">
      <c r="A15" s="34">
        <v>4</v>
      </c>
      <c r="B15" s="37" t="s">
        <v>40</v>
      </c>
      <c r="C15" s="38" t="s">
        <v>38</v>
      </c>
      <c r="D15" s="45"/>
      <c r="E15" s="38" t="s">
        <v>38</v>
      </c>
      <c r="F15" s="45"/>
      <c r="G15" s="41" t="s">
        <v>38</v>
      </c>
      <c r="H15" s="42"/>
      <c r="I15" s="33"/>
      <c r="J15" s="33"/>
      <c r="K15" s="33"/>
      <c r="L15" s="33"/>
      <c r="M15" s="33"/>
      <c r="N15" s="33"/>
      <c r="O15" s="33"/>
      <c r="P15" s="33"/>
      <c r="Q15" s="33"/>
      <c r="R15" s="33"/>
      <c r="S15" s="33"/>
      <c r="T15" s="33"/>
      <c r="U15" s="33"/>
      <c r="V15" s="33"/>
      <c r="W15" s="33"/>
      <c r="X15" s="33"/>
    </row>
    <row r="16" spans="1:26" ht="30">
      <c r="A16" s="34">
        <v>5</v>
      </c>
      <c r="B16" s="37" t="s">
        <v>41</v>
      </c>
      <c r="C16" s="38" t="s">
        <v>38</v>
      </c>
      <c r="D16" s="46"/>
      <c r="E16" s="38" t="s">
        <v>38</v>
      </c>
      <c r="F16" s="45"/>
      <c r="G16" s="41" t="s">
        <v>38</v>
      </c>
      <c r="H16" s="42"/>
      <c r="I16" s="33"/>
      <c r="J16" s="33"/>
      <c r="K16" s="33"/>
      <c r="L16" s="33"/>
      <c r="M16" s="33"/>
      <c r="N16" s="33"/>
      <c r="O16" s="33"/>
      <c r="P16" s="33"/>
      <c r="Q16" s="33"/>
      <c r="R16" s="33"/>
      <c r="S16" s="33"/>
      <c r="T16" s="33"/>
      <c r="U16" s="33"/>
      <c r="V16" s="33"/>
      <c r="W16" s="33"/>
      <c r="X16" s="33"/>
    </row>
    <row r="17" spans="1:26" ht="60">
      <c r="A17" s="34">
        <v>6</v>
      </c>
      <c r="B17" s="47" t="s">
        <v>42</v>
      </c>
      <c r="C17" s="38" t="s">
        <v>38</v>
      </c>
      <c r="D17" s="46"/>
      <c r="E17" s="214" t="s">
        <v>38</v>
      </c>
      <c r="F17" s="215" t="s">
        <v>474</v>
      </c>
      <c r="G17" s="41" t="s">
        <v>38</v>
      </c>
      <c r="H17" s="42"/>
      <c r="I17" s="33"/>
      <c r="J17" s="33"/>
      <c r="K17" s="33"/>
      <c r="L17" s="33"/>
      <c r="M17" s="33"/>
      <c r="N17" s="33"/>
      <c r="O17" s="33"/>
      <c r="P17" s="33"/>
      <c r="Q17" s="33"/>
      <c r="R17" s="33"/>
      <c r="S17" s="33"/>
      <c r="T17" s="33"/>
      <c r="U17" s="33"/>
      <c r="V17" s="33"/>
      <c r="W17" s="33"/>
      <c r="X17" s="33"/>
      <c r="Y17" s="11"/>
      <c r="Z17" s="11"/>
    </row>
    <row r="18" spans="1:26" ht="30">
      <c r="A18" s="34">
        <v>7</v>
      </c>
      <c r="B18" s="37" t="s">
        <v>44</v>
      </c>
      <c r="C18" s="38" t="s">
        <v>38</v>
      </c>
      <c r="D18" s="46"/>
      <c r="E18" s="38" t="s">
        <v>38</v>
      </c>
      <c r="F18" s="40"/>
      <c r="G18" s="41" t="s">
        <v>38</v>
      </c>
      <c r="H18" s="42"/>
      <c r="I18" s="33"/>
      <c r="J18" s="33"/>
      <c r="K18" s="33"/>
      <c r="L18" s="33"/>
      <c r="M18" s="33"/>
      <c r="N18" s="33"/>
      <c r="O18" s="33"/>
      <c r="P18" s="33"/>
      <c r="Q18" s="33"/>
      <c r="R18" s="33"/>
      <c r="S18" s="33"/>
      <c r="T18" s="33"/>
      <c r="U18" s="33"/>
      <c r="V18" s="33"/>
      <c r="W18" s="33"/>
      <c r="X18" s="33"/>
    </row>
    <row r="19" spans="1:26" ht="90">
      <c r="A19" s="34">
        <v>8</v>
      </c>
      <c r="B19" s="47" t="s">
        <v>45</v>
      </c>
      <c r="C19" s="38" t="s">
        <v>38</v>
      </c>
      <c r="D19" s="49"/>
      <c r="E19" s="38" t="s">
        <v>38</v>
      </c>
      <c r="F19" s="40"/>
      <c r="G19" s="41" t="s">
        <v>38</v>
      </c>
      <c r="H19" s="42"/>
      <c r="I19" s="33"/>
      <c r="J19" s="33"/>
      <c r="K19" s="33"/>
      <c r="L19" s="33"/>
      <c r="M19" s="33"/>
      <c r="N19" s="33"/>
      <c r="O19" s="33"/>
      <c r="P19" s="33"/>
      <c r="Q19" s="33"/>
      <c r="R19" s="33"/>
      <c r="S19" s="33"/>
      <c r="T19" s="33"/>
      <c r="U19" s="33"/>
      <c r="V19" s="33"/>
      <c r="W19" s="33"/>
      <c r="X19" s="33"/>
    </row>
    <row r="20" spans="1:26" ht="30">
      <c r="A20" s="34">
        <v>9</v>
      </c>
      <c r="B20" s="37" t="s">
        <v>46</v>
      </c>
      <c r="C20" s="38" t="s">
        <v>38</v>
      </c>
      <c r="D20" s="39"/>
      <c r="E20" s="38" t="s">
        <v>38</v>
      </c>
      <c r="F20" s="40"/>
      <c r="G20" s="41" t="s">
        <v>38</v>
      </c>
      <c r="H20" s="50"/>
      <c r="I20" s="33"/>
      <c r="J20" s="33"/>
      <c r="K20" s="33"/>
      <c r="L20" s="33"/>
      <c r="M20" s="33"/>
      <c r="N20" s="33"/>
      <c r="O20" s="33"/>
      <c r="P20" s="33"/>
      <c r="Q20" s="33"/>
      <c r="R20" s="33"/>
      <c r="S20" s="33"/>
      <c r="T20" s="33"/>
      <c r="U20" s="33"/>
      <c r="V20" s="33"/>
      <c r="W20" s="33"/>
      <c r="X20" s="33"/>
    </row>
    <row r="21" spans="1:26" ht="90" customHeight="1">
      <c r="A21" s="34">
        <v>10</v>
      </c>
      <c r="B21" s="47" t="s">
        <v>47</v>
      </c>
      <c r="C21" s="38" t="s">
        <v>38</v>
      </c>
      <c r="D21" s="51"/>
      <c r="E21" s="38" t="s">
        <v>38</v>
      </c>
      <c r="F21" s="40"/>
      <c r="G21" s="48" t="s">
        <v>43</v>
      </c>
      <c r="H21" s="52" t="s">
        <v>48</v>
      </c>
      <c r="I21" s="33"/>
      <c r="J21" s="33"/>
      <c r="K21" s="33"/>
      <c r="L21" s="33"/>
      <c r="M21" s="33"/>
      <c r="N21" s="33"/>
      <c r="O21" s="33"/>
      <c r="P21" s="33"/>
      <c r="Q21" s="33"/>
      <c r="R21" s="33"/>
      <c r="S21" s="33"/>
      <c r="T21" s="33"/>
      <c r="U21" s="33"/>
      <c r="V21" s="33"/>
      <c r="W21" s="33"/>
      <c r="X21" s="33"/>
    </row>
    <row r="22" spans="1:26" ht="60">
      <c r="A22" s="34">
        <v>11</v>
      </c>
      <c r="B22" s="47" t="s">
        <v>49</v>
      </c>
      <c r="C22" s="38" t="s">
        <v>38</v>
      </c>
      <c r="D22" s="46"/>
      <c r="E22" s="38" t="s">
        <v>38</v>
      </c>
      <c r="F22" s="40"/>
      <c r="G22" s="41" t="s">
        <v>38</v>
      </c>
      <c r="H22" s="50"/>
      <c r="I22" s="33"/>
      <c r="J22" s="33"/>
      <c r="K22" s="33"/>
      <c r="L22" s="33"/>
      <c r="M22" s="33"/>
      <c r="N22" s="33"/>
      <c r="O22" s="33"/>
      <c r="P22" s="33"/>
      <c r="Q22" s="33"/>
      <c r="R22" s="33"/>
      <c r="S22" s="33"/>
      <c r="T22" s="33"/>
      <c r="U22" s="33"/>
      <c r="V22" s="33"/>
      <c r="W22" s="33"/>
      <c r="X22" s="33"/>
    </row>
    <row r="23" spans="1:26" ht="60">
      <c r="A23" s="53">
        <v>12</v>
      </c>
      <c r="B23" s="54" t="s">
        <v>50</v>
      </c>
      <c r="C23" s="55" t="s">
        <v>38</v>
      </c>
      <c r="D23" s="56"/>
      <c r="E23" s="55" t="s">
        <v>38</v>
      </c>
      <c r="F23" s="57"/>
      <c r="G23" s="41" t="s">
        <v>38</v>
      </c>
      <c r="H23" s="44"/>
      <c r="I23" s="33"/>
      <c r="J23" s="33"/>
      <c r="K23" s="33"/>
      <c r="L23" s="33"/>
      <c r="M23" s="33"/>
      <c r="N23" s="33"/>
      <c r="O23" s="33"/>
      <c r="P23" s="33"/>
      <c r="Q23" s="33"/>
      <c r="R23" s="33"/>
      <c r="S23" s="33"/>
      <c r="T23" s="33"/>
      <c r="U23" s="33"/>
      <c r="V23" s="33"/>
      <c r="W23" s="33"/>
      <c r="X23" s="33"/>
    </row>
    <row r="24" spans="1:26" ht="30">
      <c r="A24" s="34">
        <v>13</v>
      </c>
      <c r="B24" s="47" t="s">
        <v>51</v>
      </c>
      <c r="C24" s="38" t="s">
        <v>38</v>
      </c>
      <c r="D24" s="58"/>
      <c r="E24" s="38" t="s">
        <v>38</v>
      </c>
      <c r="F24" s="40"/>
      <c r="G24" s="41" t="s">
        <v>38</v>
      </c>
      <c r="H24" s="44"/>
      <c r="I24" s="33"/>
      <c r="J24" s="33"/>
      <c r="K24" s="33"/>
      <c r="L24" s="33"/>
      <c r="M24" s="33"/>
      <c r="N24" s="33"/>
      <c r="O24" s="33"/>
      <c r="P24" s="33"/>
      <c r="Q24" s="33"/>
      <c r="R24" s="33"/>
      <c r="S24" s="33"/>
      <c r="T24" s="33"/>
      <c r="U24" s="33"/>
      <c r="V24" s="33"/>
      <c r="W24" s="33"/>
      <c r="X24" s="33"/>
      <c r="Y24" s="11"/>
      <c r="Z24" s="11"/>
    </row>
    <row r="25" spans="1:26" ht="70.5" customHeight="1">
      <c r="A25" s="240" t="s">
        <v>52</v>
      </c>
      <c r="B25" s="241"/>
      <c r="C25" s="242" t="s">
        <v>53</v>
      </c>
      <c r="D25" s="243"/>
      <c r="E25" s="244" t="s">
        <v>475</v>
      </c>
      <c r="F25" s="243"/>
      <c r="G25" s="245" t="s">
        <v>54</v>
      </c>
      <c r="H25" s="224"/>
      <c r="I25" s="33"/>
      <c r="J25" s="33"/>
      <c r="K25" s="33"/>
      <c r="L25" s="33"/>
      <c r="M25" s="33"/>
      <c r="N25" s="33"/>
      <c r="O25" s="33"/>
      <c r="P25" s="33"/>
      <c r="Q25" s="33"/>
      <c r="R25" s="33"/>
      <c r="S25" s="33"/>
      <c r="T25" s="33"/>
      <c r="U25" s="33"/>
      <c r="V25" s="33"/>
      <c r="W25" s="33"/>
      <c r="X25" s="33"/>
    </row>
    <row r="26" spans="1:26" ht="71.25" customHeight="1">
      <c r="A26" s="59"/>
      <c r="B26" s="60"/>
      <c r="C26" s="60"/>
      <c r="D26" s="60"/>
      <c r="E26" s="232"/>
      <c r="F26" s="217"/>
      <c r="G26" s="232"/>
      <c r="H26" s="217"/>
      <c r="I26" s="61"/>
      <c r="J26" s="61"/>
      <c r="K26" s="61"/>
      <c r="L26" s="61"/>
      <c r="M26" s="61"/>
      <c r="N26" s="61"/>
      <c r="O26" s="61"/>
      <c r="P26" s="61"/>
      <c r="Q26" s="61"/>
      <c r="R26" s="61"/>
      <c r="S26" s="61"/>
      <c r="T26" s="61"/>
      <c r="U26" s="61"/>
      <c r="V26" s="61"/>
      <c r="W26" s="61"/>
      <c r="X26" s="61"/>
    </row>
    <row r="27" spans="1:26" ht="12.75" customHeight="1">
      <c r="A27" s="59"/>
      <c r="B27" s="62"/>
      <c r="C27" s="62"/>
      <c r="D27" s="62"/>
      <c r="E27" s="60"/>
      <c r="F27" s="60"/>
      <c r="G27" s="60"/>
      <c r="H27" s="60"/>
      <c r="I27" s="59"/>
      <c r="J27" s="60"/>
      <c r="K27" s="33"/>
      <c r="L27" s="33"/>
      <c r="M27" s="33"/>
      <c r="N27" s="33"/>
      <c r="O27" s="33"/>
      <c r="P27" s="33"/>
      <c r="Q27" s="33"/>
      <c r="R27" s="33"/>
      <c r="S27" s="33"/>
      <c r="T27" s="33"/>
      <c r="U27" s="33"/>
      <c r="V27" s="33"/>
      <c r="W27" s="33"/>
      <c r="X27" s="33"/>
      <c r="Y27" s="33"/>
      <c r="Z27" s="33"/>
    </row>
    <row r="28" spans="1:26" ht="18.75" customHeight="1">
      <c r="A28" s="59"/>
      <c r="B28" s="60"/>
      <c r="C28" s="60"/>
      <c r="D28" s="60"/>
      <c r="E28" s="62"/>
      <c r="F28" s="62"/>
      <c r="G28" s="62"/>
      <c r="H28" s="62"/>
      <c r="I28" s="63"/>
      <c r="J28" s="62"/>
      <c r="K28" s="33"/>
      <c r="L28" s="33"/>
      <c r="M28" s="33"/>
      <c r="N28" s="33"/>
      <c r="O28" s="33"/>
      <c r="P28" s="33"/>
      <c r="Q28" s="33"/>
      <c r="R28" s="33"/>
      <c r="S28" s="33"/>
      <c r="T28" s="33"/>
      <c r="U28" s="33"/>
      <c r="V28" s="33"/>
      <c r="W28" s="33"/>
      <c r="X28" s="33"/>
      <c r="Y28" s="33"/>
      <c r="Z28" s="33"/>
    </row>
    <row r="29" spans="1:26" ht="92.25" customHeight="1">
      <c r="A29" s="59"/>
      <c r="B29" s="64"/>
      <c r="C29" s="65"/>
      <c r="D29" s="65"/>
      <c r="E29" s="233"/>
      <c r="F29" s="217"/>
      <c r="G29" s="60"/>
      <c r="H29" s="60"/>
      <c r="I29" s="59"/>
      <c r="J29" s="60"/>
      <c r="K29" s="33"/>
      <c r="L29" s="33"/>
      <c r="M29" s="33"/>
      <c r="N29" s="33"/>
      <c r="O29" s="33"/>
      <c r="P29" s="33"/>
      <c r="Q29" s="33"/>
      <c r="R29" s="33"/>
      <c r="S29" s="33"/>
      <c r="T29" s="33"/>
      <c r="U29" s="33"/>
      <c r="V29" s="33"/>
      <c r="W29" s="33"/>
      <c r="X29" s="33"/>
      <c r="Y29" s="33"/>
      <c r="Z29" s="33"/>
    </row>
    <row r="30" spans="1:26" ht="39.75" customHeight="1">
      <c r="A30" s="59"/>
      <c r="B30" s="234" t="s">
        <v>24</v>
      </c>
      <c r="C30" s="217"/>
      <c r="D30" s="66"/>
      <c r="E30" s="66" t="s">
        <v>55</v>
      </c>
      <c r="F30" s="65"/>
      <c r="G30" s="65"/>
      <c r="H30" s="65"/>
      <c r="I30" s="67"/>
      <c r="J30" s="65"/>
      <c r="K30" s="33"/>
      <c r="L30" s="33"/>
      <c r="M30" s="33"/>
      <c r="N30" s="33"/>
      <c r="O30" s="33"/>
      <c r="P30" s="33"/>
      <c r="Q30" s="33"/>
      <c r="R30" s="33"/>
      <c r="S30" s="33"/>
      <c r="T30" s="33"/>
      <c r="U30" s="33"/>
      <c r="V30" s="33"/>
      <c r="W30" s="33"/>
      <c r="X30" s="33"/>
      <c r="Y30" s="33"/>
      <c r="Z30" s="33"/>
    </row>
    <row r="31" spans="1:26" ht="36" customHeight="1">
      <c r="A31" s="59"/>
      <c r="B31" s="68" t="s">
        <v>25</v>
      </c>
      <c r="C31" s="68"/>
      <c r="D31" s="69"/>
      <c r="E31" s="69" t="s">
        <v>56</v>
      </c>
      <c r="F31" s="70"/>
      <c r="G31" s="70"/>
      <c r="H31" s="70"/>
      <c r="I31" s="71"/>
      <c r="J31" s="70"/>
      <c r="K31" s="33"/>
      <c r="L31" s="33"/>
      <c r="M31" s="33"/>
      <c r="N31" s="33"/>
      <c r="O31" s="33"/>
      <c r="P31" s="33"/>
      <c r="Q31" s="33"/>
      <c r="R31" s="33"/>
      <c r="S31" s="33"/>
      <c r="T31" s="33"/>
      <c r="U31" s="33"/>
      <c r="V31" s="33"/>
      <c r="W31" s="33"/>
      <c r="X31" s="33"/>
      <c r="Y31" s="33"/>
      <c r="Z31" s="33"/>
    </row>
    <row r="32" spans="1:26" ht="39.75" customHeight="1">
      <c r="A32" s="59"/>
      <c r="B32" s="235" t="s">
        <v>26</v>
      </c>
      <c r="C32" s="217"/>
      <c r="D32" s="72"/>
      <c r="E32" s="72" t="s">
        <v>57</v>
      </c>
      <c r="F32" s="73"/>
      <c r="G32" s="70"/>
      <c r="H32" s="70"/>
      <c r="I32" s="71"/>
      <c r="J32" s="70"/>
      <c r="K32" s="33"/>
      <c r="L32" s="33"/>
      <c r="M32" s="33"/>
      <c r="N32" s="33"/>
      <c r="O32" s="33"/>
      <c r="P32" s="33"/>
      <c r="Q32" s="33"/>
      <c r="R32" s="33"/>
      <c r="S32" s="33"/>
      <c r="T32" s="33"/>
      <c r="U32" s="33"/>
      <c r="V32" s="33"/>
      <c r="W32" s="33"/>
      <c r="X32" s="33"/>
      <c r="Y32" s="33"/>
      <c r="Z32" s="33"/>
    </row>
    <row r="33" spans="1:26" ht="36" customHeight="1">
      <c r="A33" s="74"/>
      <c r="B33" s="75" t="s">
        <v>27</v>
      </c>
      <c r="C33" s="76"/>
      <c r="D33" s="77"/>
      <c r="E33" s="70"/>
      <c r="F33" s="70"/>
      <c r="G33" s="70"/>
      <c r="H33" s="70"/>
      <c r="I33" s="71"/>
      <c r="J33" s="70"/>
      <c r="K33" s="33"/>
      <c r="L33" s="33"/>
      <c r="M33" s="33"/>
      <c r="N33" s="33"/>
      <c r="O33" s="33"/>
      <c r="P33" s="33"/>
      <c r="Q33" s="33"/>
      <c r="R33" s="33"/>
      <c r="S33" s="33"/>
      <c r="T33" s="33"/>
      <c r="U33" s="33"/>
      <c r="V33" s="33"/>
      <c r="W33" s="33"/>
      <c r="X33" s="33"/>
      <c r="Y33" s="33"/>
      <c r="Z33" s="33"/>
    </row>
    <row r="34" spans="1:26" ht="35.25" customHeight="1">
      <c r="A34" s="74"/>
      <c r="B34" s="78"/>
      <c r="C34" s="78"/>
      <c r="D34" s="77"/>
      <c r="E34" s="77"/>
      <c r="F34" s="77"/>
      <c r="G34" s="77"/>
      <c r="H34" s="77"/>
      <c r="I34" s="79"/>
      <c r="J34" s="77"/>
      <c r="K34" s="33"/>
      <c r="L34" s="33"/>
      <c r="M34" s="33"/>
      <c r="N34" s="33"/>
      <c r="O34" s="33"/>
      <c r="P34" s="33"/>
      <c r="Q34" s="33"/>
      <c r="R34" s="33"/>
      <c r="S34" s="33"/>
      <c r="T34" s="33"/>
      <c r="U34" s="33"/>
      <c r="V34" s="33"/>
      <c r="W34" s="33"/>
      <c r="X34" s="33"/>
      <c r="Y34" s="33"/>
      <c r="Z34" s="33"/>
    </row>
    <row r="35" spans="1:26" ht="27.75" customHeight="1">
      <c r="A35" s="80"/>
      <c r="B35" s="81"/>
      <c r="C35" s="81"/>
      <c r="D35" s="82"/>
      <c r="E35" s="77"/>
      <c r="F35" s="77"/>
      <c r="G35" s="77"/>
      <c r="H35" s="77"/>
      <c r="I35" s="79"/>
      <c r="J35" s="77"/>
      <c r="K35" s="33"/>
      <c r="L35" s="33"/>
      <c r="M35" s="33"/>
      <c r="N35" s="33"/>
      <c r="O35" s="33"/>
      <c r="P35" s="33"/>
      <c r="Q35" s="33"/>
      <c r="R35" s="33"/>
      <c r="S35" s="33"/>
      <c r="T35" s="33"/>
      <c r="U35" s="33"/>
      <c r="V35" s="33"/>
      <c r="W35" s="33"/>
      <c r="X35" s="33"/>
      <c r="Y35" s="33"/>
      <c r="Z35" s="33"/>
    </row>
    <row r="36" spans="1:26" ht="14.25" customHeight="1">
      <c r="A36" s="80"/>
      <c r="B36" s="83"/>
      <c r="C36" s="83"/>
      <c r="D36" s="83"/>
      <c r="E36" s="82"/>
      <c r="F36" s="82"/>
      <c r="G36" s="82"/>
      <c r="H36" s="82"/>
      <c r="I36" s="84"/>
      <c r="J36" s="82"/>
      <c r="K36" s="33"/>
      <c r="L36" s="33"/>
      <c r="M36" s="33"/>
      <c r="N36" s="33"/>
      <c r="O36" s="33"/>
      <c r="P36" s="33"/>
      <c r="Q36" s="33"/>
      <c r="R36" s="33"/>
      <c r="S36" s="33"/>
      <c r="T36" s="33"/>
      <c r="U36" s="33"/>
      <c r="V36" s="33"/>
      <c r="W36" s="33"/>
      <c r="X36" s="33"/>
      <c r="Y36" s="33"/>
      <c r="Z36" s="33"/>
    </row>
    <row r="37" spans="1:26" ht="14.25" customHeight="1">
      <c r="A37" s="80"/>
      <c r="B37" s="83"/>
      <c r="C37" s="83"/>
      <c r="D37" s="83"/>
      <c r="E37" s="83"/>
      <c r="F37" s="83"/>
      <c r="G37" s="83"/>
      <c r="H37" s="83"/>
      <c r="I37" s="85"/>
      <c r="J37" s="83"/>
      <c r="K37" s="33"/>
      <c r="L37" s="33"/>
      <c r="M37" s="33"/>
      <c r="N37" s="33"/>
      <c r="O37" s="33"/>
      <c r="P37" s="33"/>
      <c r="Q37" s="33"/>
      <c r="R37" s="33"/>
      <c r="S37" s="33"/>
      <c r="T37" s="33"/>
      <c r="U37" s="33"/>
      <c r="V37" s="33"/>
      <c r="W37" s="33"/>
      <c r="X37" s="33"/>
      <c r="Y37" s="33"/>
      <c r="Z37" s="33"/>
    </row>
    <row r="38" spans="1:26" ht="14.25" customHeight="1">
      <c r="A38" s="80"/>
      <c r="B38" s="83"/>
      <c r="C38" s="83"/>
      <c r="D38" s="83"/>
      <c r="E38" s="83"/>
      <c r="F38" s="83"/>
      <c r="G38" s="83"/>
      <c r="H38" s="83"/>
      <c r="I38" s="85"/>
      <c r="J38" s="83"/>
      <c r="K38" s="33"/>
      <c r="L38" s="33"/>
      <c r="M38" s="33"/>
      <c r="N38" s="33"/>
      <c r="O38" s="33"/>
      <c r="P38" s="33"/>
      <c r="Q38" s="33"/>
      <c r="R38" s="33"/>
      <c r="S38" s="33"/>
      <c r="T38" s="33"/>
      <c r="U38" s="33"/>
      <c r="V38" s="33"/>
      <c r="W38" s="33"/>
      <c r="X38" s="33"/>
      <c r="Y38" s="33"/>
      <c r="Z38" s="33"/>
    </row>
    <row r="39" spans="1:26" ht="14.25" customHeight="1">
      <c r="A39" s="80"/>
      <c r="B39" s="86"/>
      <c r="C39" s="86"/>
      <c r="D39" s="86"/>
      <c r="E39" s="83"/>
      <c r="F39" s="83"/>
      <c r="G39" s="83"/>
      <c r="H39" s="83"/>
      <c r="I39" s="85"/>
      <c r="J39" s="83"/>
      <c r="K39" s="33"/>
      <c r="L39" s="33"/>
      <c r="M39" s="33"/>
      <c r="N39" s="33"/>
      <c r="O39" s="33"/>
      <c r="P39" s="33"/>
      <c r="Q39" s="33"/>
      <c r="R39" s="33"/>
      <c r="S39" s="33"/>
      <c r="T39" s="33"/>
      <c r="U39" s="33"/>
      <c r="V39" s="33"/>
      <c r="W39" s="33"/>
      <c r="X39" s="33"/>
      <c r="Y39" s="33"/>
      <c r="Z39" s="33"/>
    </row>
    <row r="40" spans="1:26" ht="12.75" customHeight="1">
      <c r="A40" s="80"/>
      <c r="B40" s="86"/>
      <c r="C40" s="86"/>
      <c r="D40" s="86"/>
      <c r="E40" s="86"/>
      <c r="F40" s="86"/>
      <c r="G40" s="86"/>
      <c r="H40" s="86"/>
      <c r="I40" s="80"/>
      <c r="J40" s="86"/>
      <c r="K40" s="33"/>
      <c r="L40" s="33"/>
      <c r="M40" s="33"/>
      <c r="N40" s="33"/>
      <c r="O40" s="33"/>
      <c r="P40" s="33"/>
      <c r="Q40" s="33"/>
      <c r="R40" s="33"/>
      <c r="S40" s="33"/>
      <c r="T40" s="33"/>
      <c r="U40" s="33"/>
      <c r="V40" s="33"/>
      <c r="W40" s="33"/>
      <c r="X40" s="33"/>
      <c r="Y40" s="33"/>
      <c r="Z40" s="33"/>
    </row>
    <row r="41" spans="1:26" ht="12.75" customHeight="1">
      <c r="A41" s="80"/>
      <c r="B41" s="86"/>
      <c r="C41" s="86"/>
      <c r="D41" s="86"/>
      <c r="E41" s="86"/>
      <c r="F41" s="86"/>
      <c r="G41" s="86"/>
      <c r="H41" s="86"/>
      <c r="I41" s="80"/>
      <c r="J41" s="86"/>
      <c r="K41" s="33"/>
      <c r="L41" s="33"/>
      <c r="M41" s="33"/>
      <c r="N41" s="33"/>
      <c r="O41" s="33"/>
      <c r="P41" s="33"/>
      <c r="Q41" s="33"/>
      <c r="R41" s="33"/>
      <c r="S41" s="33"/>
      <c r="T41" s="33"/>
      <c r="U41" s="33"/>
      <c r="V41" s="33"/>
      <c r="W41" s="33"/>
      <c r="X41" s="33"/>
      <c r="Y41" s="33"/>
      <c r="Z41" s="33"/>
    </row>
    <row r="42" spans="1:26" ht="12.75" customHeight="1">
      <c r="A42" s="80"/>
      <c r="B42" s="86"/>
      <c r="C42" s="86"/>
      <c r="D42" s="86"/>
      <c r="E42" s="86"/>
      <c r="F42" s="86"/>
      <c r="G42" s="86"/>
      <c r="H42" s="86"/>
      <c r="I42" s="80"/>
      <c r="J42" s="86"/>
      <c r="K42" s="33"/>
      <c r="L42" s="33"/>
      <c r="M42" s="33"/>
      <c r="N42" s="33"/>
      <c r="O42" s="33"/>
      <c r="P42" s="33"/>
      <c r="Q42" s="33"/>
      <c r="R42" s="33"/>
      <c r="S42" s="33"/>
      <c r="T42" s="33"/>
      <c r="U42" s="33"/>
      <c r="V42" s="33"/>
      <c r="W42" s="33"/>
      <c r="X42" s="33"/>
      <c r="Y42" s="33"/>
      <c r="Z42" s="33"/>
    </row>
    <row r="43" spans="1:26" ht="12.75" customHeight="1">
      <c r="A43" s="80"/>
      <c r="B43" s="86"/>
      <c r="C43" s="86"/>
      <c r="D43" s="86"/>
      <c r="E43" s="86"/>
      <c r="F43" s="86"/>
      <c r="G43" s="86"/>
      <c r="H43" s="86"/>
      <c r="I43" s="80"/>
      <c r="J43" s="86"/>
      <c r="K43" s="33"/>
      <c r="L43" s="33"/>
      <c r="M43" s="33"/>
      <c r="N43" s="33"/>
      <c r="O43" s="33"/>
      <c r="P43" s="33"/>
      <c r="Q43" s="33"/>
      <c r="R43" s="33"/>
      <c r="S43" s="33"/>
      <c r="T43" s="33"/>
      <c r="U43" s="33"/>
      <c r="V43" s="33"/>
      <c r="W43" s="33"/>
      <c r="X43" s="33"/>
      <c r="Y43" s="33"/>
      <c r="Z43" s="33"/>
    </row>
    <row r="44" spans="1:26" ht="12.75" customHeight="1">
      <c r="A44" s="80"/>
      <c r="B44" s="86"/>
      <c r="C44" s="86"/>
      <c r="D44" s="86"/>
      <c r="E44" s="86"/>
      <c r="F44" s="86"/>
      <c r="G44" s="86"/>
      <c r="H44" s="86"/>
      <c r="I44" s="80"/>
      <c r="J44" s="86"/>
      <c r="K44" s="33"/>
      <c r="L44" s="33"/>
      <c r="M44" s="33"/>
      <c r="N44" s="33"/>
      <c r="O44" s="33"/>
      <c r="P44" s="33"/>
      <c r="Q44" s="33"/>
      <c r="R44" s="33"/>
      <c r="S44" s="33"/>
      <c r="T44" s="33"/>
      <c r="U44" s="33"/>
      <c r="V44" s="33"/>
      <c r="W44" s="33"/>
      <c r="X44" s="33"/>
      <c r="Y44" s="33"/>
      <c r="Z44" s="33"/>
    </row>
    <row r="45" spans="1:26" ht="12.75" customHeight="1">
      <c r="A45" s="80"/>
      <c r="B45" s="86"/>
      <c r="C45" s="86"/>
      <c r="D45" s="86"/>
      <c r="E45" s="86"/>
      <c r="F45" s="86"/>
      <c r="G45" s="86"/>
      <c r="H45" s="86"/>
      <c r="I45" s="80"/>
      <c r="J45" s="86"/>
      <c r="K45" s="86"/>
      <c r="L45" s="86"/>
      <c r="M45" s="86"/>
      <c r="N45" s="86"/>
      <c r="O45" s="86"/>
      <c r="P45" s="86"/>
      <c r="Q45" s="86"/>
      <c r="R45" s="86"/>
      <c r="S45" s="86"/>
      <c r="T45" s="86"/>
      <c r="U45" s="86"/>
      <c r="V45" s="86"/>
      <c r="W45" s="86"/>
      <c r="X45" s="86"/>
      <c r="Y45" s="86"/>
      <c r="Z45" s="86"/>
    </row>
    <row r="46" spans="1:26" ht="12.75" customHeight="1">
      <c r="A46" s="80"/>
      <c r="B46" s="86"/>
      <c r="C46" s="86"/>
      <c r="D46" s="86"/>
      <c r="E46" s="86"/>
      <c r="F46" s="86"/>
      <c r="G46" s="86"/>
      <c r="H46" s="86"/>
      <c r="I46" s="80"/>
      <c r="J46" s="86"/>
      <c r="K46" s="86"/>
      <c r="L46" s="86"/>
      <c r="M46" s="86"/>
      <c r="N46" s="86"/>
      <c r="O46" s="86"/>
      <c r="P46" s="86"/>
      <c r="Q46" s="86"/>
      <c r="R46" s="86"/>
      <c r="S46" s="86"/>
      <c r="T46" s="86"/>
      <c r="U46" s="86"/>
      <c r="V46" s="86"/>
      <c r="W46" s="86"/>
      <c r="X46" s="86"/>
      <c r="Y46" s="86"/>
      <c r="Z46" s="86"/>
    </row>
    <row r="47" spans="1:26" ht="12.75" customHeight="1">
      <c r="A47" s="80"/>
      <c r="B47" s="86"/>
      <c r="C47" s="86"/>
      <c r="D47" s="86"/>
      <c r="E47" s="86"/>
      <c r="F47" s="86"/>
      <c r="G47" s="86"/>
      <c r="H47" s="86"/>
      <c r="I47" s="80"/>
      <c r="J47" s="86"/>
      <c r="K47" s="86"/>
      <c r="L47" s="86"/>
      <c r="M47" s="86"/>
      <c r="N47" s="86"/>
      <c r="O47" s="86"/>
      <c r="P47" s="86"/>
      <c r="Q47" s="86"/>
      <c r="R47" s="86"/>
      <c r="S47" s="86"/>
      <c r="T47" s="86"/>
      <c r="U47" s="86"/>
      <c r="V47" s="86"/>
      <c r="W47" s="86"/>
      <c r="X47" s="86"/>
      <c r="Y47" s="86"/>
      <c r="Z47" s="86"/>
    </row>
    <row r="48" spans="1:26" ht="12.75" customHeight="1">
      <c r="A48" s="80"/>
      <c r="B48" s="86"/>
      <c r="C48" s="86"/>
      <c r="D48" s="86"/>
      <c r="E48" s="86"/>
      <c r="F48" s="86"/>
      <c r="G48" s="86"/>
      <c r="H48" s="86"/>
      <c r="I48" s="80"/>
      <c r="J48" s="86"/>
      <c r="K48" s="86"/>
      <c r="L48" s="86"/>
      <c r="M48" s="86"/>
      <c r="N48" s="86"/>
      <c r="O48" s="86"/>
      <c r="P48" s="86"/>
      <c r="Q48" s="86"/>
      <c r="R48" s="86"/>
      <c r="S48" s="86"/>
      <c r="T48" s="86"/>
      <c r="U48" s="86"/>
      <c r="V48" s="86"/>
      <c r="W48" s="86"/>
      <c r="X48" s="86"/>
      <c r="Y48" s="86"/>
      <c r="Z48" s="86"/>
    </row>
    <row r="49" spans="1:26" ht="12.75" customHeight="1">
      <c r="A49" s="80"/>
      <c r="B49" s="86"/>
      <c r="C49" s="86"/>
      <c r="D49" s="86"/>
      <c r="E49" s="86"/>
      <c r="F49" s="86"/>
      <c r="G49" s="86"/>
      <c r="H49" s="86"/>
      <c r="I49" s="80"/>
      <c r="J49" s="86"/>
      <c r="K49" s="86"/>
      <c r="L49" s="86"/>
      <c r="M49" s="86"/>
      <c r="N49" s="86"/>
      <c r="O49" s="86"/>
      <c r="P49" s="86"/>
      <c r="Q49" s="86"/>
      <c r="R49" s="86"/>
      <c r="S49" s="86"/>
      <c r="T49" s="86"/>
      <c r="U49" s="86"/>
      <c r="V49" s="86"/>
      <c r="W49" s="86"/>
      <c r="X49" s="86"/>
      <c r="Y49" s="86"/>
      <c r="Z49" s="86"/>
    </row>
    <row r="50" spans="1:26" ht="12.75" customHeight="1">
      <c r="A50" s="80"/>
      <c r="B50" s="86"/>
      <c r="C50" s="86"/>
      <c r="D50" s="86"/>
      <c r="E50" s="86"/>
      <c r="F50" s="86"/>
      <c r="G50" s="86"/>
      <c r="H50" s="86"/>
      <c r="I50" s="80"/>
      <c r="J50" s="86"/>
      <c r="K50" s="33"/>
      <c r="L50" s="33"/>
      <c r="M50" s="33"/>
      <c r="N50" s="33"/>
      <c r="O50" s="33"/>
      <c r="P50" s="33"/>
      <c r="Q50" s="33"/>
      <c r="R50" s="33"/>
      <c r="S50" s="33"/>
      <c r="T50" s="33"/>
      <c r="U50" s="33"/>
      <c r="V50" s="33"/>
      <c r="W50" s="33"/>
      <c r="X50" s="33"/>
      <c r="Y50" s="33"/>
      <c r="Z50" s="33"/>
    </row>
    <row r="51" spans="1:26" ht="12.75" customHeight="1">
      <c r="A51" s="80"/>
      <c r="B51" s="86"/>
      <c r="C51" s="86"/>
      <c r="D51" s="86"/>
      <c r="E51" s="86"/>
      <c r="F51" s="86"/>
      <c r="G51" s="86"/>
      <c r="H51" s="86"/>
      <c r="I51" s="80"/>
      <c r="J51" s="86"/>
      <c r="K51" s="33"/>
      <c r="L51" s="33"/>
      <c r="M51" s="33"/>
      <c r="N51" s="33"/>
      <c r="O51" s="33"/>
      <c r="P51" s="33"/>
      <c r="Q51" s="33"/>
      <c r="R51" s="33"/>
      <c r="S51" s="33"/>
      <c r="T51" s="33"/>
      <c r="U51" s="33"/>
      <c r="V51" s="33"/>
      <c r="W51" s="33"/>
      <c r="X51" s="33"/>
      <c r="Y51" s="33"/>
      <c r="Z51" s="33"/>
    </row>
    <row r="52" spans="1:26" ht="12.75" customHeight="1">
      <c r="A52" s="80"/>
      <c r="B52" s="86"/>
      <c r="C52" s="86"/>
      <c r="D52" s="86"/>
      <c r="E52" s="86"/>
      <c r="F52" s="86"/>
      <c r="G52" s="86"/>
      <c r="H52" s="86"/>
      <c r="I52" s="80"/>
      <c r="J52" s="86"/>
      <c r="K52" s="33"/>
      <c r="L52" s="33"/>
      <c r="M52" s="33"/>
      <c r="N52" s="33"/>
      <c r="O52" s="33"/>
      <c r="P52" s="33"/>
      <c r="Q52" s="33"/>
      <c r="R52" s="33"/>
      <c r="S52" s="33"/>
      <c r="T52" s="33"/>
      <c r="U52" s="33"/>
      <c r="V52" s="33"/>
      <c r="W52" s="33"/>
      <c r="X52" s="33"/>
      <c r="Y52" s="33"/>
      <c r="Z52" s="33"/>
    </row>
    <row r="53" spans="1:26" ht="12.75" customHeight="1">
      <c r="A53" s="80"/>
      <c r="B53" s="86"/>
      <c r="C53" s="86"/>
      <c r="D53" s="86"/>
      <c r="E53" s="86"/>
      <c r="F53" s="86"/>
      <c r="G53" s="86"/>
      <c r="H53" s="86"/>
      <c r="I53" s="80"/>
      <c r="J53" s="86"/>
      <c r="K53" s="33"/>
      <c r="L53" s="33"/>
      <c r="M53" s="33"/>
      <c r="N53" s="33"/>
      <c r="O53" s="33"/>
      <c r="P53" s="33"/>
      <c r="Q53" s="33"/>
      <c r="R53" s="33"/>
      <c r="S53" s="33"/>
      <c r="T53" s="33"/>
      <c r="U53" s="33"/>
      <c r="V53" s="33"/>
      <c r="W53" s="33"/>
      <c r="X53" s="33"/>
      <c r="Y53" s="33"/>
      <c r="Z53" s="33"/>
    </row>
    <row r="54" spans="1:26" ht="12.75" customHeight="1">
      <c r="A54" s="80"/>
      <c r="B54" s="86"/>
      <c r="C54" s="86"/>
      <c r="D54" s="86"/>
      <c r="E54" s="86"/>
      <c r="F54" s="86"/>
      <c r="G54" s="86"/>
      <c r="H54" s="86"/>
      <c r="I54" s="80"/>
      <c r="J54" s="86"/>
      <c r="K54" s="33"/>
      <c r="L54" s="33"/>
      <c r="M54" s="33"/>
      <c r="N54" s="33"/>
      <c r="O54" s="33"/>
      <c r="P54" s="33"/>
      <c r="Q54" s="33"/>
      <c r="R54" s="33"/>
      <c r="S54" s="33"/>
      <c r="T54" s="33"/>
      <c r="U54" s="33"/>
      <c r="V54" s="33"/>
      <c r="W54" s="33"/>
      <c r="X54" s="33"/>
      <c r="Y54" s="33"/>
      <c r="Z54" s="33"/>
    </row>
    <row r="55" spans="1:26" ht="12.75" customHeight="1">
      <c r="A55" s="80"/>
      <c r="B55" s="86"/>
      <c r="C55" s="86"/>
      <c r="D55" s="86"/>
      <c r="E55" s="86"/>
      <c r="F55" s="86"/>
      <c r="G55" s="86"/>
      <c r="H55" s="86"/>
      <c r="I55" s="80"/>
      <c r="J55" s="86"/>
      <c r="K55" s="33"/>
      <c r="L55" s="33"/>
      <c r="M55" s="33"/>
      <c r="N55" s="33"/>
      <c r="O55" s="33"/>
      <c r="P55" s="33"/>
      <c r="Q55" s="33"/>
      <c r="R55" s="33"/>
      <c r="S55" s="33"/>
      <c r="T55" s="33"/>
      <c r="U55" s="33"/>
      <c r="V55" s="33"/>
      <c r="W55" s="33"/>
      <c r="X55" s="33"/>
      <c r="Y55" s="33"/>
      <c r="Z55" s="33"/>
    </row>
    <row r="56" spans="1:26" ht="12.75" customHeight="1">
      <c r="A56" s="80"/>
      <c r="B56" s="86"/>
      <c r="C56" s="86"/>
      <c r="D56" s="86"/>
      <c r="E56" s="86"/>
      <c r="F56" s="86"/>
      <c r="G56" s="86"/>
      <c r="H56" s="86"/>
      <c r="I56" s="80"/>
      <c r="J56" s="86"/>
      <c r="K56" s="33"/>
      <c r="L56" s="33"/>
      <c r="M56" s="33"/>
      <c r="N56" s="33"/>
      <c r="O56" s="33"/>
      <c r="P56" s="33"/>
      <c r="Q56" s="33"/>
      <c r="R56" s="33"/>
      <c r="S56" s="33"/>
      <c r="T56" s="33"/>
      <c r="U56" s="33"/>
      <c r="V56" s="33"/>
      <c r="W56" s="33"/>
      <c r="X56" s="33"/>
      <c r="Y56" s="33"/>
      <c r="Z56" s="33"/>
    </row>
    <row r="57" spans="1:26" ht="12.75" customHeight="1">
      <c r="A57" s="80"/>
      <c r="B57" s="86"/>
      <c r="C57" s="86"/>
      <c r="D57" s="86"/>
      <c r="E57" s="86"/>
      <c r="F57" s="86"/>
      <c r="G57" s="86"/>
      <c r="H57" s="86"/>
      <c r="I57" s="80"/>
      <c r="J57" s="86"/>
      <c r="K57" s="33"/>
      <c r="L57" s="33"/>
      <c r="M57" s="33"/>
      <c r="N57" s="33"/>
      <c r="O57" s="33"/>
      <c r="P57" s="33"/>
      <c r="Q57" s="33"/>
      <c r="R57" s="33"/>
      <c r="S57" s="33"/>
      <c r="T57" s="33"/>
      <c r="U57" s="33"/>
      <c r="V57" s="33"/>
      <c r="W57" s="33"/>
      <c r="X57" s="33"/>
      <c r="Y57" s="33"/>
      <c r="Z57" s="33"/>
    </row>
    <row r="58" spans="1:26" ht="12.75" customHeight="1">
      <c r="A58" s="80"/>
      <c r="B58" s="86"/>
      <c r="C58" s="86"/>
      <c r="D58" s="86"/>
      <c r="E58" s="86"/>
      <c r="F58" s="86"/>
      <c r="G58" s="86"/>
      <c r="H58" s="86"/>
      <c r="I58" s="80"/>
      <c r="J58" s="86"/>
      <c r="K58" s="33"/>
      <c r="L58" s="33"/>
      <c r="M58" s="33"/>
      <c r="N58" s="33"/>
      <c r="O58" s="33"/>
      <c r="P58" s="33"/>
      <c r="Q58" s="33"/>
      <c r="R58" s="33"/>
      <c r="S58" s="33"/>
      <c r="T58" s="33"/>
      <c r="U58" s="33"/>
      <c r="V58" s="33"/>
      <c r="W58" s="33"/>
      <c r="X58" s="33"/>
      <c r="Y58" s="33"/>
      <c r="Z58" s="33"/>
    </row>
    <row r="59" spans="1:26" ht="12.75" customHeight="1">
      <c r="A59" s="80"/>
      <c r="B59" s="86"/>
      <c r="C59" s="86"/>
      <c r="D59" s="86"/>
      <c r="E59" s="86"/>
      <c r="F59" s="86"/>
      <c r="G59" s="86"/>
      <c r="H59" s="86"/>
      <c r="I59" s="80"/>
      <c r="J59" s="86"/>
      <c r="K59" s="33"/>
      <c r="L59" s="33"/>
      <c r="M59" s="33"/>
      <c r="N59" s="33"/>
      <c r="O59" s="33"/>
      <c r="P59" s="33"/>
      <c r="Q59" s="33"/>
      <c r="R59" s="33"/>
      <c r="S59" s="33"/>
      <c r="T59" s="33"/>
      <c r="U59" s="33"/>
      <c r="V59" s="33"/>
      <c r="W59" s="33"/>
      <c r="X59" s="33"/>
      <c r="Y59" s="33"/>
      <c r="Z59" s="33"/>
    </row>
    <row r="60" spans="1:26" ht="12.75" customHeight="1">
      <c r="A60" s="80"/>
      <c r="B60" s="86"/>
      <c r="C60" s="86"/>
      <c r="D60" s="86"/>
      <c r="E60" s="86"/>
      <c r="F60" s="86"/>
      <c r="G60" s="86"/>
      <c r="H60" s="86"/>
      <c r="I60" s="80"/>
      <c r="J60" s="86"/>
      <c r="K60" s="33"/>
      <c r="L60" s="33"/>
      <c r="M60" s="33"/>
      <c r="N60" s="33"/>
      <c r="O60" s="33"/>
      <c r="P60" s="33"/>
      <c r="Q60" s="33"/>
      <c r="R60" s="33"/>
      <c r="S60" s="33"/>
      <c r="T60" s="33"/>
      <c r="U60" s="33"/>
      <c r="V60" s="33"/>
      <c r="W60" s="33"/>
      <c r="X60" s="33"/>
      <c r="Y60" s="33"/>
      <c r="Z60" s="33"/>
    </row>
    <row r="61" spans="1:26" ht="12.75" customHeight="1">
      <c r="A61" s="80"/>
      <c r="B61" s="86"/>
      <c r="C61" s="86"/>
      <c r="D61" s="86"/>
      <c r="E61" s="86"/>
      <c r="F61" s="86"/>
      <c r="G61" s="86"/>
      <c r="H61" s="86"/>
      <c r="I61" s="80"/>
      <c r="J61" s="86"/>
      <c r="K61" s="33"/>
      <c r="L61" s="33"/>
      <c r="M61" s="33"/>
      <c r="N61" s="33"/>
      <c r="O61" s="33"/>
      <c r="P61" s="33"/>
      <c r="Q61" s="33"/>
      <c r="R61" s="33"/>
      <c r="S61" s="33"/>
      <c r="T61" s="33"/>
      <c r="U61" s="33"/>
      <c r="V61" s="33"/>
      <c r="W61" s="33"/>
      <c r="X61" s="33"/>
      <c r="Y61" s="33"/>
      <c r="Z61" s="33"/>
    </row>
    <row r="62" spans="1:26" ht="12.75" customHeight="1">
      <c r="A62" s="80"/>
      <c r="B62" s="86"/>
      <c r="C62" s="86"/>
      <c r="D62" s="86"/>
      <c r="E62" s="86"/>
      <c r="F62" s="86"/>
      <c r="G62" s="86"/>
      <c r="H62" s="86"/>
      <c r="I62" s="80"/>
      <c r="J62" s="86"/>
      <c r="K62" s="33"/>
      <c r="L62" s="33"/>
      <c r="M62" s="33"/>
      <c r="N62" s="33"/>
      <c r="O62" s="33"/>
      <c r="P62" s="33"/>
      <c r="Q62" s="33"/>
      <c r="R62" s="33"/>
      <c r="S62" s="33"/>
      <c r="T62" s="33"/>
      <c r="U62" s="33"/>
      <c r="V62" s="33"/>
      <c r="W62" s="33"/>
      <c r="X62" s="33"/>
      <c r="Y62" s="33"/>
      <c r="Z62" s="33"/>
    </row>
    <row r="63" spans="1:26" ht="12.75" customHeight="1">
      <c r="A63" s="80"/>
      <c r="B63" s="86"/>
      <c r="C63" s="86"/>
      <c r="D63" s="86"/>
      <c r="E63" s="86"/>
      <c r="F63" s="86"/>
      <c r="G63" s="86"/>
      <c r="H63" s="86"/>
      <c r="I63" s="80"/>
      <c r="J63" s="86"/>
      <c r="K63" s="33"/>
      <c r="L63" s="33"/>
      <c r="M63" s="33"/>
      <c r="N63" s="33"/>
      <c r="O63" s="33"/>
      <c r="P63" s="33"/>
      <c r="Q63" s="33"/>
      <c r="R63" s="33"/>
      <c r="S63" s="33"/>
      <c r="T63" s="33"/>
      <c r="U63" s="33"/>
      <c r="V63" s="33"/>
      <c r="W63" s="33"/>
      <c r="X63" s="33"/>
      <c r="Y63" s="33"/>
      <c r="Z63" s="33"/>
    </row>
    <row r="64" spans="1:26" ht="12.75" customHeight="1">
      <c r="A64" s="80"/>
      <c r="B64" s="86"/>
      <c r="C64" s="86"/>
      <c r="D64" s="86"/>
      <c r="E64" s="86"/>
      <c r="F64" s="86"/>
      <c r="G64" s="86"/>
      <c r="H64" s="86"/>
      <c r="I64" s="80"/>
      <c r="J64" s="86"/>
      <c r="K64" s="33"/>
      <c r="L64" s="33"/>
      <c r="M64" s="33"/>
      <c r="N64" s="33"/>
      <c r="O64" s="33"/>
      <c r="P64" s="33"/>
      <c r="Q64" s="33"/>
      <c r="R64" s="33"/>
      <c r="S64" s="33"/>
      <c r="T64" s="33"/>
      <c r="U64" s="33"/>
      <c r="V64" s="33"/>
      <c r="W64" s="33"/>
      <c r="X64" s="33"/>
      <c r="Y64" s="33"/>
      <c r="Z64" s="33"/>
    </row>
    <row r="65" spans="1:26" ht="12.75" customHeight="1">
      <c r="A65" s="80"/>
      <c r="B65" s="86"/>
      <c r="C65" s="86"/>
      <c r="D65" s="86"/>
      <c r="E65" s="86"/>
      <c r="F65" s="86"/>
      <c r="G65" s="86"/>
      <c r="H65" s="86"/>
      <c r="I65" s="80"/>
      <c r="J65" s="86"/>
      <c r="K65" s="33"/>
      <c r="L65" s="33"/>
      <c r="M65" s="33"/>
      <c r="N65" s="33"/>
      <c r="O65" s="33"/>
      <c r="P65" s="33"/>
      <c r="Q65" s="33"/>
      <c r="R65" s="33"/>
      <c r="S65" s="33"/>
      <c r="T65" s="33"/>
      <c r="U65" s="33"/>
      <c r="V65" s="33"/>
      <c r="W65" s="33"/>
      <c r="X65" s="33"/>
      <c r="Y65" s="33"/>
      <c r="Z65" s="33"/>
    </row>
    <row r="66" spans="1:26" ht="12.75" customHeight="1">
      <c r="A66" s="80"/>
      <c r="B66" s="86"/>
      <c r="C66" s="86"/>
      <c r="D66" s="86"/>
      <c r="E66" s="86"/>
      <c r="F66" s="86"/>
      <c r="G66" s="86"/>
      <c r="H66" s="86"/>
      <c r="I66" s="80"/>
      <c r="J66" s="86"/>
      <c r="K66" s="33"/>
      <c r="L66" s="33"/>
      <c r="M66" s="33"/>
      <c r="N66" s="33"/>
      <c r="O66" s="33"/>
      <c r="P66" s="33"/>
      <c r="Q66" s="33"/>
      <c r="R66" s="33"/>
      <c r="S66" s="33"/>
      <c r="T66" s="33"/>
      <c r="U66" s="33"/>
      <c r="V66" s="33"/>
      <c r="W66" s="33"/>
      <c r="X66" s="33"/>
      <c r="Y66" s="33"/>
      <c r="Z66" s="33"/>
    </row>
    <row r="67" spans="1:26" ht="12.75" customHeight="1">
      <c r="A67" s="80"/>
      <c r="B67" s="86"/>
      <c r="C67" s="86"/>
      <c r="D67" s="86"/>
      <c r="E67" s="86"/>
      <c r="F67" s="86"/>
      <c r="G67" s="86"/>
      <c r="H67" s="86"/>
      <c r="I67" s="80"/>
      <c r="J67" s="86"/>
      <c r="K67" s="33"/>
      <c r="L67" s="33"/>
      <c r="M67" s="33"/>
      <c r="N67" s="33"/>
      <c r="O67" s="33"/>
      <c r="P67" s="33"/>
      <c r="Q67" s="33"/>
      <c r="R67" s="33"/>
      <c r="S67" s="33"/>
      <c r="T67" s="33"/>
      <c r="U67" s="33"/>
      <c r="V67" s="33"/>
      <c r="W67" s="33"/>
      <c r="X67" s="33"/>
      <c r="Y67" s="33"/>
      <c r="Z67" s="33"/>
    </row>
    <row r="68" spans="1:26" ht="12.75" customHeight="1">
      <c r="A68" s="80"/>
      <c r="B68" s="86"/>
      <c r="C68" s="86"/>
      <c r="D68" s="86"/>
      <c r="E68" s="86"/>
      <c r="F68" s="86"/>
      <c r="G68" s="86"/>
      <c r="H68" s="86"/>
      <c r="I68" s="80"/>
      <c r="J68" s="86"/>
      <c r="K68" s="33"/>
      <c r="L68" s="33"/>
      <c r="M68" s="33"/>
      <c r="N68" s="33"/>
      <c r="O68" s="33"/>
      <c r="P68" s="33"/>
      <c r="Q68" s="33"/>
      <c r="R68" s="33"/>
      <c r="S68" s="33"/>
      <c r="T68" s="33"/>
      <c r="U68" s="33"/>
      <c r="V68" s="33"/>
      <c r="W68" s="33"/>
      <c r="X68" s="33"/>
      <c r="Y68" s="33"/>
      <c r="Z68" s="33"/>
    </row>
    <row r="69" spans="1:26" ht="12.75" customHeight="1">
      <c r="A69" s="80"/>
      <c r="B69" s="86"/>
      <c r="C69" s="86"/>
      <c r="D69" s="86"/>
      <c r="E69" s="86"/>
      <c r="F69" s="86"/>
      <c r="G69" s="86"/>
      <c r="H69" s="86"/>
      <c r="I69" s="80"/>
      <c r="J69" s="86"/>
      <c r="K69" s="33"/>
      <c r="L69" s="33"/>
      <c r="M69" s="33"/>
      <c r="N69" s="33"/>
      <c r="O69" s="33"/>
      <c r="P69" s="33"/>
      <c r="Q69" s="33"/>
      <c r="R69" s="33"/>
      <c r="S69" s="33"/>
      <c r="T69" s="33"/>
      <c r="U69" s="33"/>
      <c r="V69" s="33"/>
      <c r="W69" s="33"/>
      <c r="X69" s="33"/>
      <c r="Y69" s="33"/>
      <c r="Z69" s="33"/>
    </row>
    <row r="70" spans="1:26" ht="12.75" customHeight="1">
      <c r="A70" s="80"/>
      <c r="B70" s="86"/>
      <c r="C70" s="86"/>
      <c r="D70" s="86"/>
      <c r="E70" s="86"/>
      <c r="F70" s="86"/>
      <c r="G70" s="86"/>
      <c r="H70" s="86"/>
      <c r="I70" s="80"/>
      <c r="J70" s="86"/>
      <c r="K70" s="33"/>
      <c r="L70" s="33"/>
      <c r="M70" s="33"/>
      <c r="N70" s="33"/>
      <c r="O70" s="33"/>
      <c r="P70" s="33"/>
      <c r="Q70" s="33"/>
      <c r="R70" s="33"/>
      <c r="S70" s="33"/>
      <c r="T70" s="33"/>
      <c r="U70" s="33"/>
      <c r="V70" s="33"/>
      <c r="W70" s="33"/>
      <c r="X70" s="33"/>
      <c r="Y70" s="33"/>
      <c r="Z70" s="33"/>
    </row>
    <row r="71" spans="1:26" ht="12.75" customHeight="1">
      <c r="A71" s="80"/>
      <c r="B71" s="86"/>
      <c r="C71" s="86"/>
      <c r="D71" s="86"/>
      <c r="E71" s="86"/>
      <c r="F71" s="86"/>
      <c r="G71" s="86"/>
      <c r="H71" s="86"/>
      <c r="I71" s="80"/>
      <c r="J71" s="86"/>
      <c r="K71" s="33"/>
      <c r="L71" s="33"/>
      <c r="M71" s="33"/>
      <c r="N71" s="33"/>
      <c r="O71" s="33"/>
      <c r="P71" s="33"/>
      <c r="Q71" s="33"/>
      <c r="R71" s="33"/>
      <c r="S71" s="33"/>
      <c r="T71" s="33"/>
      <c r="U71" s="33"/>
      <c r="V71" s="33"/>
      <c r="W71" s="33"/>
      <c r="X71" s="33"/>
      <c r="Y71" s="33"/>
      <c r="Z71" s="33"/>
    </row>
    <row r="72" spans="1:26" ht="12.75" customHeight="1">
      <c r="A72" s="80"/>
      <c r="B72" s="86"/>
      <c r="C72" s="86"/>
      <c r="D72" s="86"/>
      <c r="E72" s="86"/>
      <c r="F72" s="86"/>
      <c r="G72" s="86"/>
      <c r="H72" s="86"/>
      <c r="I72" s="80"/>
      <c r="J72" s="86"/>
      <c r="K72" s="33"/>
      <c r="L72" s="33"/>
      <c r="M72" s="33"/>
      <c r="N72" s="33"/>
      <c r="O72" s="33"/>
      <c r="P72" s="33"/>
      <c r="Q72" s="33"/>
      <c r="R72" s="33"/>
      <c r="S72" s="33"/>
      <c r="T72" s="33"/>
      <c r="U72" s="33"/>
      <c r="V72" s="33"/>
      <c r="W72" s="33"/>
      <c r="X72" s="33"/>
      <c r="Y72" s="33"/>
      <c r="Z72" s="33"/>
    </row>
    <row r="73" spans="1:26" ht="12.75" customHeight="1">
      <c r="A73" s="80"/>
      <c r="B73" s="86"/>
      <c r="C73" s="86"/>
      <c r="D73" s="86"/>
      <c r="E73" s="86"/>
      <c r="F73" s="86"/>
      <c r="G73" s="86"/>
      <c r="H73" s="86"/>
      <c r="I73" s="80"/>
      <c r="J73" s="86"/>
      <c r="K73" s="33"/>
      <c r="L73" s="33"/>
      <c r="M73" s="33"/>
      <c r="N73" s="33"/>
      <c r="O73" s="33"/>
      <c r="P73" s="33"/>
      <c r="Q73" s="33"/>
      <c r="R73" s="33"/>
      <c r="S73" s="33"/>
      <c r="T73" s="33"/>
      <c r="U73" s="33"/>
      <c r="V73" s="33"/>
      <c r="W73" s="33"/>
      <c r="X73" s="33"/>
      <c r="Y73" s="33"/>
      <c r="Z73" s="33"/>
    </row>
    <row r="74" spans="1:26" ht="12.75" customHeight="1">
      <c r="A74" s="80"/>
      <c r="B74" s="86"/>
      <c r="C74" s="86"/>
      <c r="D74" s="86"/>
      <c r="E74" s="86"/>
      <c r="F74" s="86"/>
      <c r="G74" s="86"/>
      <c r="H74" s="86"/>
      <c r="I74" s="80"/>
      <c r="J74" s="86"/>
      <c r="K74" s="33"/>
      <c r="L74" s="33"/>
      <c r="M74" s="33"/>
      <c r="N74" s="33"/>
      <c r="O74" s="33"/>
      <c r="P74" s="33"/>
      <c r="Q74" s="33"/>
      <c r="R74" s="33"/>
      <c r="S74" s="33"/>
      <c r="T74" s="33"/>
      <c r="U74" s="33"/>
      <c r="V74" s="33"/>
      <c r="W74" s="33"/>
      <c r="X74" s="33"/>
      <c r="Y74" s="33"/>
      <c r="Z74" s="33"/>
    </row>
    <row r="75" spans="1:26" ht="12.75" customHeight="1">
      <c r="A75" s="80"/>
      <c r="B75" s="86"/>
      <c r="C75" s="86"/>
      <c r="D75" s="86"/>
      <c r="E75" s="86"/>
      <c r="F75" s="86"/>
      <c r="G75" s="86"/>
      <c r="H75" s="86"/>
      <c r="I75" s="80"/>
      <c r="J75" s="86"/>
      <c r="K75" s="33"/>
      <c r="L75" s="33"/>
      <c r="M75" s="33"/>
      <c r="N75" s="33"/>
      <c r="O75" s="33"/>
      <c r="P75" s="33"/>
      <c r="Q75" s="33"/>
      <c r="R75" s="33"/>
      <c r="S75" s="33"/>
      <c r="T75" s="33"/>
      <c r="U75" s="33"/>
      <c r="V75" s="33"/>
      <c r="W75" s="33"/>
      <c r="X75" s="33"/>
      <c r="Y75" s="33"/>
      <c r="Z75" s="33"/>
    </row>
    <row r="76" spans="1:26" ht="12.75" customHeight="1">
      <c r="A76" s="80"/>
      <c r="B76" s="86"/>
      <c r="C76" s="86"/>
      <c r="D76" s="86"/>
      <c r="E76" s="86"/>
      <c r="F76" s="86"/>
      <c r="G76" s="86"/>
      <c r="H76" s="86"/>
      <c r="I76" s="80"/>
      <c r="J76" s="86"/>
      <c r="K76" s="33"/>
      <c r="L76" s="33"/>
      <c r="M76" s="33"/>
      <c r="N76" s="33"/>
      <c r="O76" s="33"/>
      <c r="P76" s="33"/>
      <c r="Q76" s="33"/>
      <c r="R76" s="33"/>
      <c r="S76" s="33"/>
      <c r="T76" s="33"/>
      <c r="U76" s="33"/>
      <c r="V76" s="33"/>
      <c r="W76" s="33"/>
      <c r="X76" s="33"/>
      <c r="Y76" s="33"/>
      <c r="Z76" s="33"/>
    </row>
    <row r="77" spans="1:26" ht="12.75" customHeight="1">
      <c r="A77" s="80"/>
      <c r="B77" s="86"/>
      <c r="C77" s="86"/>
      <c r="D77" s="86"/>
      <c r="E77" s="86"/>
      <c r="F77" s="86"/>
      <c r="G77" s="86"/>
      <c r="H77" s="86"/>
      <c r="I77" s="80"/>
      <c r="J77" s="86"/>
      <c r="K77" s="33"/>
      <c r="L77" s="33"/>
      <c r="M77" s="33"/>
      <c r="N77" s="33"/>
      <c r="O77" s="33"/>
      <c r="P77" s="33"/>
      <c r="Q77" s="33"/>
      <c r="R77" s="33"/>
      <c r="S77" s="33"/>
      <c r="T77" s="33"/>
      <c r="U77" s="33"/>
      <c r="V77" s="33"/>
      <c r="W77" s="33"/>
      <c r="X77" s="33"/>
      <c r="Y77" s="33"/>
      <c r="Z77" s="33"/>
    </row>
    <row r="78" spans="1:26" ht="12.75" customHeight="1">
      <c r="A78" s="80"/>
      <c r="B78" s="86"/>
      <c r="C78" s="86"/>
      <c r="D78" s="86"/>
      <c r="E78" s="86"/>
      <c r="F78" s="86"/>
      <c r="G78" s="86"/>
      <c r="H78" s="86"/>
      <c r="I78" s="80"/>
      <c r="J78" s="86"/>
      <c r="K78" s="33"/>
      <c r="L78" s="33"/>
      <c r="M78" s="33"/>
      <c r="N78" s="33"/>
      <c r="O78" s="33"/>
      <c r="P78" s="33"/>
      <c r="Q78" s="33"/>
      <c r="R78" s="33"/>
      <c r="S78" s="33"/>
      <c r="T78" s="33"/>
      <c r="U78" s="33"/>
      <c r="V78" s="33"/>
      <c r="W78" s="33"/>
      <c r="X78" s="33"/>
      <c r="Y78" s="33"/>
      <c r="Z78" s="33"/>
    </row>
    <row r="79" spans="1:26" ht="12.75" customHeight="1">
      <c r="A79" s="80"/>
      <c r="B79" s="86"/>
      <c r="C79" s="86"/>
      <c r="D79" s="86"/>
      <c r="E79" s="86"/>
      <c r="F79" s="86"/>
      <c r="G79" s="86"/>
      <c r="H79" s="86"/>
      <c r="I79" s="80"/>
      <c r="J79" s="86"/>
      <c r="K79" s="33"/>
      <c r="L79" s="33"/>
      <c r="M79" s="33"/>
      <c r="N79" s="33"/>
      <c r="O79" s="33"/>
      <c r="P79" s="33"/>
      <c r="Q79" s="33"/>
      <c r="R79" s="33"/>
      <c r="S79" s="33"/>
      <c r="T79" s="33"/>
      <c r="U79" s="33"/>
      <c r="V79" s="33"/>
      <c r="W79" s="33"/>
      <c r="X79" s="33"/>
      <c r="Y79" s="33"/>
      <c r="Z79" s="33"/>
    </row>
    <row r="80" spans="1:26" ht="12.75" customHeight="1">
      <c r="A80" s="80"/>
      <c r="B80" s="86"/>
      <c r="C80" s="86"/>
      <c r="D80" s="86"/>
      <c r="E80" s="86"/>
      <c r="F80" s="86"/>
      <c r="G80" s="86"/>
      <c r="H80" s="86"/>
      <c r="I80" s="80"/>
      <c r="J80" s="86"/>
      <c r="K80" s="33"/>
      <c r="L80" s="33"/>
      <c r="M80" s="33"/>
      <c r="N80" s="33"/>
      <c r="O80" s="33"/>
      <c r="P80" s="33"/>
      <c r="Q80" s="33"/>
      <c r="R80" s="33"/>
      <c r="S80" s="33"/>
      <c r="T80" s="33"/>
      <c r="U80" s="33"/>
      <c r="V80" s="33"/>
      <c r="W80" s="33"/>
      <c r="X80" s="33"/>
      <c r="Y80" s="33"/>
      <c r="Z80" s="33"/>
    </row>
    <row r="81" spans="1:26" ht="12.75" customHeight="1">
      <c r="A81" s="80"/>
      <c r="B81" s="86"/>
      <c r="C81" s="86"/>
      <c r="D81" s="86"/>
      <c r="E81" s="86"/>
      <c r="F81" s="86"/>
      <c r="G81" s="86"/>
      <c r="H81" s="86"/>
      <c r="I81" s="80"/>
      <c r="J81" s="86"/>
      <c r="K81" s="33"/>
      <c r="L81" s="33"/>
      <c r="M81" s="33"/>
      <c r="N81" s="33"/>
      <c r="O81" s="33"/>
      <c r="P81" s="33"/>
      <c r="Q81" s="33"/>
      <c r="R81" s="33"/>
      <c r="S81" s="33"/>
      <c r="T81" s="33"/>
      <c r="U81" s="33"/>
      <c r="V81" s="33"/>
      <c r="W81" s="33"/>
      <c r="X81" s="33"/>
      <c r="Y81" s="33"/>
      <c r="Z81" s="33"/>
    </row>
    <row r="82" spans="1:26" ht="12.75" customHeight="1">
      <c r="A82" s="80"/>
      <c r="B82" s="86"/>
      <c r="C82" s="86"/>
      <c r="D82" s="86"/>
      <c r="E82" s="86"/>
      <c r="F82" s="86"/>
      <c r="G82" s="86"/>
      <c r="H82" s="86"/>
      <c r="I82" s="80"/>
      <c r="J82" s="86"/>
      <c r="K82" s="33"/>
      <c r="L82" s="33"/>
      <c r="M82" s="33"/>
      <c r="N82" s="33"/>
      <c r="O82" s="33"/>
      <c r="P82" s="33"/>
      <c r="Q82" s="33"/>
      <c r="R82" s="33"/>
      <c r="S82" s="33"/>
      <c r="T82" s="33"/>
      <c r="U82" s="33"/>
      <c r="V82" s="33"/>
      <c r="W82" s="33"/>
      <c r="X82" s="33"/>
      <c r="Y82" s="33"/>
      <c r="Z82" s="33"/>
    </row>
    <row r="83" spans="1:26" ht="12.75" customHeight="1">
      <c r="A83" s="80"/>
      <c r="B83" s="86"/>
      <c r="C83" s="86"/>
      <c r="D83" s="86"/>
      <c r="E83" s="86"/>
      <c r="F83" s="86"/>
      <c r="G83" s="86"/>
      <c r="H83" s="86"/>
      <c r="I83" s="80"/>
      <c r="J83" s="86"/>
      <c r="K83" s="33"/>
      <c r="L83" s="33"/>
      <c r="M83" s="33"/>
      <c r="N83" s="33"/>
      <c r="O83" s="33"/>
      <c r="P83" s="33"/>
      <c r="Q83" s="33"/>
      <c r="R83" s="33"/>
      <c r="S83" s="33"/>
      <c r="T83" s="33"/>
      <c r="U83" s="33"/>
      <c r="V83" s="33"/>
      <c r="W83" s="33"/>
      <c r="X83" s="33"/>
      <c r="Y83" s="33"/>
      <c r="Z83" s="33"/>
    </row>
    <row r="84" spans="1:26" ht="12.75" customHeight="1">
      <c r="A84" s="80"/>
      <c r="B84" s="86"/>
      <c r="C84" s="86"/>
      <c r="D84" s="86"/>
      <c r="E84" s="86"/>
      <c r="F84" s="86"/>
      <c r="G84" s="86"/>
      <c r="H84" s="86"/>
      <c r="I84" s="80"/>
      <c r="J84" s="86"/>
      <c r="K84" s="33"/>
      <c r="L84" s="33"/>
      <c r="M84" s="33"/>
      <c r="N84" s="33"/>
      <c r="O84" s="33"/>
      <c r="P84" s="33"/>
      <c r="Q84" s="33"/>
      <c r="R84" s="33"/>
      <c r="S84" s="33"/>
      <c r="T84" s="33"/>
      <c r="U84" s="33"/>
      <c r="V84" s="33"/>
      <c r="W84" s="33"/>
      <c r="X84" s="33"/>
      <c r="Y84" s="33"/>
      <c r="Z84" s="33"/>
    </row>
    <row r="85" spans="1:26" ht="12.75" customHeight="1">
      <c r="A85" s="80"/>
      <c r="B85" s="86"/>
      <c r="C85" s="86"/>
      <c r="D85" s="86"/>
      <c r="E85" s="86"/>
      <c r="F85" s="86"/>
      <c r="G85" s="86"/>
      <c r="H85" s="86"/>
      <c r="I85" s="80"/>
      <c r="J85" s="86"/>
      <c r="K85" s="33"/>
      <c r="L85" s="33"/>
      <c r="M85" s="33"/>
      <c r="N85" s="33"/>
      <c r="O85" s="33"/>
      <c r="P85" s="33"/>
      <c r="Q85" s="33"/>
      <c r="R85" s="33"/>
      <c r="S85" s="33"/>
      <c r="T85" s="33"/>
      <c r="U85" s="33"/>
      <c r="V85" s="33"/>
      <c r="W85" s="33"/>
      <c r="X85" s="33"/>
      <c r="Y85" s="33"/>
      <c r="Z85" s="33"/>
    </row>
    <row r="86" spans="1:26" ht="12.75" customHeight="1">
      <c r="A86" s="80"/>
      <c r="B86" s="86"/>
      <c r="C86" s="86"/>
      <c r="D86" s="86"/>
      <c r="E86" s="86"/>
      <c r="F86" s="86"/>
      <c r="G86" s="86"/>
      <c r="H86" s="86"/>
      <c r="I86" s="80"/>
      <c r="J86" s="86"/>
      <c r="K86" s="33"/>
      <c r="L86" s="33"/>
      <c r="M86" s="33"/>
      <c r="N86" s="33"/>
      <c r="O86" s="33"/>
      <c r="P86" s="33"/>
      <c r="Q86" s="33"/>
      <c r="R86" s="33"/>
      <c r="S86" s="33"/>
      <c r="T86" s="33"/>
      <c r="U86" s="33"/>
      <c r="V86" s="33"/>
      <c r="W86" s="33"/>
      <c r="X86" s="33"/>
      <c r="Y86" s="33"/>
      <c r="Z86" s="33"/>
    </row>
    <row r="87" spans="1:26" ht="12.75" customHeight="1">
      <c r="A87" s="80"/>
      <c r="B87" s="86"/>
      <c r="C87" s="86"/>
      <c r="D87" s="86"/>
      <c r="E87" s="86"/>
      <c r="F87" s="86"/>
      <c r="G87" s="86"/>
      <c r="H87" s="86"/>
      <c r="I87" s="80"/>
      <c r="J87" s="86"/>
      <c r="K87" s="33"/>
      <c r="L87" s="33"/>
      <c r="M87" s="33"/>
      <c r="N87" s="33"/>
      <c r="O87" s="33"/>
      <c r="P87" s="33"/>
      <c r="Q87" s="33"/>
      <c r="R87" s="33"/>
      <c r="S87" s="33"/>
      <c r="T87" s="33"/>
      <c r="U87" s="33"/>
      <c r="V87" s="33"/>
      <c r="W87" s="33"/>
      <c r="X87" s="33"/>
      <c r="Y87" s="33"/>
      <c r="Z87" s="33"/>
    </row>
    <row r="88" spans="1:26" ht="12.75" customHeight="1">
      <c r="A88" s="80"/>
      <c r="B88" s="86"/>
      <c r="C88" s="86"/>
      <c r="D88" s="86"/>
      <c r="E88" s="86"/>
      <c r="F88" s="86"/>
      <c r="G88" s="86"/>
      <c r="H88" s="86"/>
      <c r="I88" s="80"/>
      <c r="J88" s="86"/>
      <c r="K88" s="33"/>
      <c r="L88" s="33"/>
      <c r="M88" s="33"/>
      <c r="N88" s="33"/>
      <c r="O88" s="33"/>
      <c r="P88" s="33"/>
      <c r="Q88" s="33"/>
      <c r="R88" s="33"/>
      <c r="S88" s="33"/>
      <c r="T88" s="33"/>
      <c r="U88" s="33"/>
      <c r="V88" s="33"/>
      <c r="W88" s="33"/>
      <c r="X88" s="33"/>
      <c r="Y88" s="33"/>
      <c r="Z88" s="33"/>
    </row>
    <row r="89" spans="1:26" ht="12.75" customHeight="1">
      <c r="A89" s="80"/>
      <c r="B89" s="86"/>
      <c r="C89" s="86"/>
      <c r="D89" s="86"/>
      <c r="E89" s="86"/>
      <c r="F89" s="86"/>
      <c r="G89" s="86"/>
      <c r="H89" s="86"/>
      <c r="I89" s="80"/>
      <c r="J89" s="86"/>
      <c r="K89" s="33"/>
      <c r="L89" s="33"/>
      <c r="M89" s="33"/>
      <c r="N89" s="33"/>
      <c r="O89" s="33"/>
      <c r="P89" s="33"/>
      <c r="Q89" s="33"/>
      <c r="R89" s="33"/>
      <c r="S89" s="33"/>
      <c r="T89" s="33"/>
      <c r="U89" s="33"/>
      <c r="V89" s="33"/>
      <c r="W89" s="33"/>
      <c r="X89" s="33"/>
      <c r="Y89" s="33"/>
      <c r="Z89" s="33"/>
    </row>
    <row r="90" spans="1:26" ht="12.75" customHeight="1">
      <c r="A90" s="80"/>
      <c r="B90" s="86"/>
      <c r="C90" s="86"/>
      <c r="D90" s="86"/>
      <c r="E90" s="86"/>
      <c r="F90" s="86"/>
      <c r="G90" s="86"/>
      <c r="H90" s="86"/>
      <c r="I90" s="80"/>
      <c r="J90" s="86"/>
      <c r="K90" s="33"/>
      <c r="L90" s="33"/>
      <c r="M90" s="33"/>
      <c r="N90" s="33"/>
      <c r="O90" s="33"/>
      <c r="P90" s="33"/>
      <c r="Q90" s="33"/>
      <c r="R90" s="33"/>
      <c r="S90" s="33"/>
      <c r="T90" s="33"/>
      <c r="U90" s="33"/>
      <c r="V90" s="33"/>
      <c r="W90" s="33"/>
      <c r="X90" s="33"/>
      <c r="Y90" s="33"/>
      <c r="Z90" s="33"/>
    </row>
    <row r="91" spans="1:26" ht="12.75" customHeight="1">
      <c r="A91" s="80"/>
      <c r="B91" s="86"/>
      <c r="C91" s="86"/>
      <c r="D91" s="86"/>
      <c r="E91" s="86"/>
      <c r="F91" s="86"/>
      <c r="G91" s="86"/>
      <c r="H91" s="86"/>
      <c r="I91" s="80"/>
      <c r="J91" s="86"/>
      <c r="K91" s="33"/>
      <c r="L91" s="33"/>
      <c r="M91" s="33"/>
      <c r="N91" s="33"/>
      <c r="O91" s="33"/>
      <c r="P91" s="33"/>
      <c r="Q91" s="33"/>
      <c r="R91" s="33"/>
      <c r="S91" s="33"/>
      <c r="T91" s="33"/>
      <c r="U91" s="33"/>
      <c r="V91" s="33"/>
      <c r="W91" s="33"/>
      <c r="X91" s="33"/>
      <c r="Y91" s="33"/>
      <c r="Z91" s="33"/>
    </row>
    <row r="92" spans="1:26" ht="12.75" customHeight="1">
      <c r="A92" s="80"/>
      <c r="B92" s="86"/>
      <c r="C92" s="86"/>
      <c r="D92" s="86"/>
      <c r="E92" s="86"/>
      <c r="F92" s="86"/>
      <c r="G92" s="86"/>
      <c r="H92" s="86"/>
      <c r="I92" s="80"/>
      <c r="J92" s="86"/>
      <c r="K92" s="33"/>
      <c r="L92" s="33"/>
      <c r="M92" s="33"/>
      <c r="N92" s="33"/>
      <c r="O92" s="33"/>
      <c r="P92" s="33"/>
      <c r="Q92" s="33"/>
      <c r="R92" s="33"/>
      <c r="S92" s="33"/>
      <c r="T92" s="33"/>
      <c r="U92" s="33"/>
      <c r="V92" s="33"/>
      <c r="W92" s="33"/>
      <c r="X92" s="33"/>
      <c r="Y92" s="33"/>
      <c r="Z92" s="33"/>
    </row>
    <row r="93" spans="1:26" ht="12.75" customHeight="1">
      <c r="A93" s="80"/>
      <c r="B93" s="86"/>
      <c r="C93" s="86"/>
      <c r="D93" s="86"/>
      <c r="E93" s="86"/>
      <c r="F93" s="86"/>
      <c r="G93" s="86"/>
      <c r="H93" s="86"/>
      <c r="I93" s="80"/>
      <c r="J93" s="86"/>
      <c r="K93" s="33"/>
      <c r="L93" s="33"/>
      <c r="M93" s="33"/>
      <c r="N93" s="33"/>
      <c r="O93" s="33"/>
      <c r="P93" s="33"/>
      <c r="Q93" s="33"/>
      <c r="R93" s="33"/>
      <c r="S93" s="33"/>
      <c r="T93" s="33"/>
      <c r="U93" s="33"/>
      <c r="V93" s="33"/>
      <c r="W93" s="33"/>
      <c r="X93" s="33"/>
      <c r="Y93" s="33"/>
      <c r="Z93" s="33"/>
    </row>
    <row r="94" spans="1:26" ht="12.75" customHeight="1">
      <c r="A94" s="80"/>
      <c r="B94" s="86"/>
      <c r="C94" s="86"/>
      <c r="D94" s="86"/>
      <c r="E94" s="86"/>
      <c r="F94" s="86"/>
      <c r="G94" s="86"/>
      <c r="H94" s="86"/>
      <c r="I94" s="80"/>
      <c r="J94" s="86"/>
      <c r="K94" s="33"/>
      <c r="L94" s="33"/>
      <c r="M94" s="33"/>
      <c r="N94" s="33"/>
      <c r="O94" s="33"/>
      <c r="P94" s="33"/>
      <c r="Q94" s="33"/>
      <c r="R94" s="33"/>
      <c r="S94" s="33"/>
      <c r="T94" s="33"/>
      <c r="U94" s="33"/>
      <c r="V94" s="33"/>
      <c r="W94" s="33"/>
      <c r="X94" s="33"/>
      <c r="Y94" s="33"/>
      <c r="Z94" s="33"/>
    </row>
    <row r="95" spans="1:26" ht="12.75" customHeight="1">
      <c r="A95" s="80"/>
      <c r="B95" s="86"/>
      <c r="C95" s="86"/>
      <c r="D95" s="86"/>
      <c r="E95" s="86"/>
      <c r="F95" s="86"/>
      <c r="G95" s="86"/>
      <c r="H95" s="86"/>
      <c r="I95" s="80"/>
      <c r="J95" s="86"/>
      <c r="K95" s="33"/>
      <c r="L95" s="33"/>
      <c r="M95" s="33"/>
      <c r="N95" s="33"/>
      <c r="O95" s="33"/>
      <c r="P95" s="33"/>
      <c r="Q95" s="33"/>
      <c r="R95" s="33"/>
      <c r="S95" s="33"/>
      <c r="T95" s="33"/>
      <c r="U95" s="33"/>
      <c r="V95" s="33"/>
      <c r="W95" s="33"/>
      <c r="X95" s="33"/>
      <c r="Y95" s="33"/>
      <c r="Z95" s="33"/>
    </row>
    <row r="96" spans="1:26" ht="12.75" customHeight="1">
      <c r="A96" s="80"/>
      <c r="B96" s="86"/>
      <c r="C96" s="86"/>
      <c r="D96" s="86"/>
      <c r="E96" s="86"/>
      <c r="F96" s="86"/>
      <c r="G96" s="86"/>
      <c r="H96" s="86"/>
      <c r="I96" s="80"/>
      <c r="J96" s="86"/>
      <c r="K96" s="33"/>
      <c r="L96" s="33"/>
      <c r="M96" s="33"/>
      <c r="N96" s="33"/>
      <c r="O96" s="33"/>
      <c r="P96" s="33"/>
      <c r="Q96" s="33"/>
      <c r="R96" s="33"/>
      <c r="S96" s="33"/>
      <c r="T96" s="33"/>
      <c r="U96" s="33"/>
      <c r="V96" s="33"/>
      <c r="W96" s="33"/>
      <c r="X96" s="33"/>
      <c r="Y96" s="33"/>
      <c r="Z96" s="33"/>
    </row>
    <row r="97" spans="1:26" ht="12.75" customHeight="1">
      <c r="A97" s="80"/>
      <c r="B97" s="86"/>
      <c r="C97" s="86"/>
      <c r="D97" s="86"/>
      <c r="E97" s="86"/>
      <c r="F97" s="86"/>
      <c r="G97" s="86"/>
      <c r="H97" s="86"/>
      <c r="I97" s="80"/>
      <c r="J97" s="86"/>
      <c r="K97" s="33"/>
      <c r="L97" s="33"/>
      <c r="M97" s="33"/>
      <c r="N97" s="33"/>
      <c r="O97" s="33"/>
      <c r="P97" s="33"/>
      <c r="Q97" s="33"/>
      <c r="R97" s="33"/>
      <c r="S97" s="33"/>
      <c r="T97" s="33"/>
      <c r="U97" s="33"/>
      <c r="V97" s="33"/>
      <c r="W97" s="33"/>
      <c r="X97" s="33"/>
      <c r="Y97" s="33"/>
      <c r="Z97" s="33"/>
    </row>
    <row r="98" spans="1:26" ht="12.75" customHeight="1">
      <c r="A98" s="80"/>
      <c r="B98" s="86"/>
      <c r="C98" s="86"/>
      <c r="D98" s="86"/>
      <c r="E98" s="86"/>
      <c r="F98" s="86"/>
      <c r="G98" s="86"/>
      <c r="H98" s="86"/>
      <c r="I98" s="80"/>
      <c r="J98" s="86"/>
      <c r="K98" s="33"/>
      <c r="L98" s="33"/>
      <c r="M98" s="33"/>
      <c r="N98" s="33"/>
      <c r="O98" s="33"/>
      <c r="P98" s="33"/>
      <c r="Q98" s="33"/>
      <c r="R98" s="33"/>
      <c r="S98" s="33"/>
      <c r="T98" s="33"/>
      <c r="U98" s="33"/>
      <c r="V98" s="33"/>
      <c r="W98" s="33"/>
      <c r="X98" s="33"/>
      <c r="Y98" s="33"/>
      <c r="Z98" s="33"/>
    </row>
    <row r="99" spans="1:26" ht="12.75" customHeight="1">
      <c r="A99" s="80"/>
      <c r="B99" s="86"/>
      <c r="C99" s="86"/>
      <c r="D99" s="86"/>
      <c r="E99" s="86"/>
      <c r="F99" s="86"/>
      <c r="G99" s="86"/>
      <c r="H99" s="86"/>
      <c r="I99" s="80"/>
      <c r="J99" s="86"/>
      <c r="K99" s="33"/>
      <c r="L99" s="33"/>
      <c r="M99" s="33"/>
      <c r="N99" s="33"/>
      <c r="O99" s="33"/>
      <c r="P99" s="33"/>
      <c r="Q99" s="33"/>
      <c r="R99" s="33"/>
      <c r="S99" s="33"/>
      <c r="T99" s="33"/>
      <c r="U99" s="33"/>
      <c r="V99" s="33"/>
      <c r="W99" s="33"/>
      <c r="X99" s="33"/>
      <c r="Y99" s="33"/>
      <c r="Z99" s="33"/>
    </row>
    <row r="100" spans="1:26" ht="12.75" customHeight="1">
      <c r="A100" s="80"/>
      <c r="B100" s="86"/>
      <c r="C100" s="86"/>
      <c r="D100" s="86"/>
      <c r="E100" s="86"/>
      <c r="F100" s="86"/>
      <c r="G100" s="86"/>
      <c r="H100" s="86"/>
      <c r="I100" s="80"/>
      <c r="J100" s="86"/>
      <c r="K100" s="33"/>
      <c r="L100" s="33"/>
      <c r="M100" s="33"/>
      <c r="N100" s="33"/>
      <c r="O100" s="33"/>
      <c r="P100" s="33"/>
      <c r="Q100" s="33"/>
      <c r="R100" s="33"/>
      <c r="S100" s="33"/>
      <c r="T100" s="33"/>
      <c r="U100" s="33"/>
      <c r="V100" s="33"/>
      <c r="W100" s="33"/>
      <c r="X100" s="33"/>
      <c r="Y100" s="33"/>
      <c r="Z100" s="33"/>
    </row>
    <row r="101" spans="1:26" ht="12.75" customHeight="1">
      <c r="A101" s="80"/>
      <c r="B101" s="86"/>
      <c r="C101" s="86"/>
      <c r="D101" s="86"/>
      <c r="E101" s="86"/>
      <c r="F101" s="86"/>
      <c r="G101" s="86"/>
      <c r="H101" s="86"/>
      <c r="I101" s="80"/>
      <c r="J101" s="86"/>
      <c r="K101" s="33"/>
      <c r="L101" s="33"/>
      <c r="M101" s="33"/>
      <c r="N101" s="33"/>
      <c r="O101" s="33"/>
      <c r="P101" s="33"/>
      <c r="Q101" s="33"/>
      <c r="R101" s="33"/>
      <c r="S101" s="33"/>
      <c r="T101" s="33"/>
      <c r="U101" s="33"/>
      <c r="V101" s="33"/>
      <c r="W101" s="33"/>
      <c r="X101" s="33"/>
      <c r="Y101" s="33"/>
      <c r="Z101" s="33"/>
    </row>
    <row r="102" spans="1:26" ht="12.75" customHeight="1">
      <c r="A102" s="80"/>
      <c r="B102" s="86"/>
      <c r="C102" s="86"/>
      <c r="D102" s="86"/>
      <c r="E102" s="86"/>
      <c r="F102" s="86"/>
      <c r="G102" s="86"/>
      <c r="H102" s="86"/>
      <c r="I102" s="80"/>
      <c r="J102" s="86"/>
      <c r="K102" s="33"/>
      <c r="L102" s="33"/>
      <c r="M102" s="33"/>
      <c r="N102" s="33"/>
      <c r="O102" s="33"/>
      <c r="P102" s="33"/>
      <c r="Q102" s="33"/>
      <c r="R102" s="33"/>
      <c r="S102" s="33"/>
      <c r="T102" s="33"/>
      <c r="U102" s="33"/>
      <c r="V102" s="33"/>
      <c r="W102" s="33"/>
      <c r="X102" s="33"/>
      <c r="Y102" s="33"/>
      <c r="Z102" s="33"/>
    </row>
    <row r="103" spans="1:26" ht="12.75" customHeight="1">
      <c r="A103" s="80"/>
      <c r="B103" s="86"/>
      <c r="C103" s="86"/>
      <c r="D103" s="86"/>
      <c r="E103" s="86"/>
      <c r="F103" s="86"/>
      <c r="G103" s="86"/>
      <c r="H103" s="86"/>
      <c r="I103" s="80"/>
      <c r="J103" s="86"/>
      <c r="K103" s="33"/>
      <c r="L103" s="33"/>
      <c r="M103" s="33"/>
      <c r="N103" s="33"/>
      <c r="O103" s="33"/>
      <c r="P103" s="33"/>
      <c r="Q103" s="33"/>
      <c r="R103" s="33"/>
      <c r="S103" s="33"/>
      <c r="T103" s="33"/>
      <c r="U103" s="33"/>
      <c r="V103" s="33"/>
      <c r="W103" s="33"/>
      <c r="X103" s="33"/>
      <c r="Y103" s="33"/>
      <c r="Z103" s="33"/>
    </row>
    <row r="104" spans="1:26" ht="12.75" customHeight="1">
      <c r="A104" s="80"/>
      <c r="B104" s="86"/>
      <c r="C104" s="86"/>
      <c r="D104" s="86"/>
      <c r="E104" s="86"/>
      <c r="F104" s="86"/>
      <c r="G104" s="86"/>
      <c r="H104" s="86"/>
      <c r="I104" s="80"/>
      <c r="J104" s="86"/>
      <c r="K104" s="33"/>
      <c r="L104" s="33"/>
      <c r="M104" s="33"/>
      <c r="N104" s="33"/>
      <c r="O104" s="33"/>
      <c r="P104" s="33"/>
      <c r="Q104" s="33"/>
      <c r="R104" s="33"/>
      <c r="S104" s="33"/>
      <c r="T104" s="33"/>
      <c r="U104" s="33"/>
      <c r="V104" s="33"/>
      <c r="W104" s="33"/>
      <c r="X104" s="33"/>
      <c r="Y104" s="33"/>
      <c r="Z104" s="33"/>
    </row>
    <row r="105" spans="1:26" ht="12.75" customHeight="1">
      <c r="A105" s="80"/>
      <c r="B105" s="86"/>
      <c r="C105" s="86"/>
      <c r="D105" s="86"/>
      <c r="E105" s="86"/>
      <c r="F105" s="86"/>
      <c r="G105" s="86"/>
      <c r="H105" s="86"/>
      <c r="I105" s="80"/>
      <c r="J105" s="86"/>
      <c r="K105" s="33"/>
      <c r="L105" s="33"/>
      <c r="M105" s="33"/>
      <c r="N105" s="33"/>
      <c r="O105" s="33"/>
      <c r="P105" s="33"/>
      <c r="Q105" s="33"/>
      <c r="R105" s="33"/>
      <c r="S105" s="33"/>
      <c r="T105" s="33"/>
      <c r="U105" s="33"/>
      <c r="V105" s="33"/>
      <c r="W105" s="33"/>
      <c r="X105" s="33"/>
      <c r="Y105" s="33"/>
      <c r="Z105" s="33"/>
    </row>
    <row r="106" spans="1:26" ht="12.75" customHeight="1">
      <c r="A106" s="80"/>
      <c r="B106" s="86"/>
      <c r="C106" s="86"/>
      <c r="D106" s="86"/>
      <c r="E106" s="86"/>
      <c r="F106" s="86"/>
      <c r="G106" s="86"/>
      <c r="H106" s="86"/>
      <c r="I106" s="80"/>
      <c r="J106" s="86"/>
      <c r="K106" s="33"/>
      <c r="L106" s="33"/>
      <c r="M106" s="33"/>
      <c r="N106" s="33"/>
      <c r="O106" s="33"/>
      <c r="P106" s="33"/>
      <c r="Q106" s="33"/>
      <c r="R106" s="33"/>
      <c r="S106" s="33"/>
      <c r="T106" s="33"/>
      <c r="U106" s="33"/>
      <c r="V106" s="33"/>
      <c r="W106" s="33"/>
      <c r="X106" s="33"/>
      <c r="Y106" s="33"/>
      <c r="Z106" s="33"/>
    </row>
    <row r="107" spans="1:26" ht="12.75" customHeight="1">
      <c r="A107" s="80"/>
      <c r="B107" s="86"/>
      <c r="C107" s="86"/>
      <c r="D107" s="86"/>
      <c r="E107" s="86"/>
      <c r="F107" s="86"/>
      <c r="G107" s="86"/>
      <c r="H107" s="86"/>
      <c r="I107" s="80"/>
      <c r="J107" s="86"/>
      <c r="K107" s="33"/>
      <c r="L107" s="33"/>
      <c r="M107" s="33"/>
      <c r="N107" s="33"/>
      <c r="O107" s="33"/>
      <c r="P107" s="33"/>
      <c r="Q107" s="33"/>
      <c r="R107" s="33"/>
      <c r="S107" s="33"/>
      <c r="T107" s="33"/>
      <c r="U107" s="33"/>
      <c r="V107" s="33"/>
      <c r="W107" s="33"/>
      <c r="X107" s="33"/>
      <c r="Y107" s="33"/>
      <c r="Z107" s="33"/>
    </row>
    <row r="108" spans="1:26" ht="12.75" customHeight="1">
      <c r="A108" s="80"/>
      <c r="B108" s="86"/>
      <c r="C108" s="86"/>
      <c r="D108" s="86"/>
      <c r="E108" s="86"/>
      <c r="F108" s="86"/>
      <c r="G108" s="86"/>
      <c r="H108" s="86"/>
      <c r="I108" s="80"/>
      <c r="J108" s="86"/>
      <c r="K108" s="33"/>
      <c r="L108" s="33"/>
      <c r="M108" s="33"/>
      <c r="N108" s="33"/>
      <c r="O108" s="33"/>
      <c r="P108" s="33"/>
      <c r="Q108" s="33"/>
      <c r="R108" s="33"/>
      <c r="S108" s="33"/>
      <c r="T108" s="33"/>
      <c r="U108" s="33"/>
      <c r="V108" s="33"/>
      <c r="W108" s="33"/>
      <c r="X108" s="33"/>
      <c r="Y108" s="33"/>
      <c r="Z108" s="33"/>
    </row>
    <row r="109" spans="1:26" ht="12.75" customHeight="1">
      <c r="A109" s="80"/>
      <c r="B109" s="86"/>
      <c r="C109" s="86"/>
      <c r="D109" s="86"/>
      <c r="E109" s="86"/>
      <c r="F109" s="86"/>
      <c r="G109" s="86"/>
      <c r="H109" s="86"/>
      <c r="I109" s="80"/>
      <c r="J109" s="86"/>
      <c r="K109" s="33"/>
      <c r="L109" s="33"/>
      <c r="M109" s="33"/>
      <c r="N109" s="33"/>
      <c r="O109" s="33"/>
      <c r="P109" s="33"/>
      <c r="Q109" s="33"/>
      <c r="R109" s="33"/>
      <c r="S109" s="33"/>
      <c r="T109" s="33"/>
      <c r="U109" s="33"/>
      <c r="V109" s="33"/>
      <c r="W109" s="33"/>
      <c r="X109" s="33"/>
      <c r="Y109" s="33"/>
      <c r="Z109" s="33"/>
    </row>
    <row r="110" spans="1:26" ht="12.75" customHeight="1">
      <c r="A110" s="80"/>
      <c r="B110" s="86"/>
      <c r="C110" s="86"/>
      <c r="D110" s="86"/>
      <c r="E110" s="86"/>
      <c r="F110" s="86"/>
      <c r="G110" s="86"/>
      <c r="H110" s="86"/>
      <c r="I110" s="80"/>
      <c r="J110" s="86"/>
      <c r="K110" s="33"/>
      <c r="L110" s="33"/>
      <c r="M110" s="33"/>
      <c r="N110" s="33"/>
      <c r="O110" s="33"/>
      <c r="P110" s="33"/>
      <c r="Q110" s="33"/>
      <c r="R110" s="33"/>
      <c r="S110" s="33"/>
      <c r="T110" s="33"/>
      <c r="U110" s="33"/>
      <c r="V110" s="33"/>
      <c r="W110" s="33"/>
      <c r="X110" s="33"/>
      <c r="Y110" s="33"/>
      <c r="Z110" s="33"/>
    </row>
    <row r="111" spans="1:26" ht="12.75" customHeight="1">
      <c r="A111" s="80"/>
      <c r="B111" s="86"/>
      <c r="C111" s="86"/>
      <c r="D111" s="86"/>
      <c r="E111" s="86"/>
      <c r="F111" s="86"/>
      <c r="G111" s="86"/>
      <c r="H111" s="86"/>
      <c r="I111" s="80"/>
      <c r="J111" s="86"/>
      <c r="K111" s="33"/>
      <c r="L111" s="33"/>
      <c r="M111" s="33"/>
      <c r="N111" s="33"/>
      <c r="O111" s="33"/>
      <c r="P111" s="33"/>
      <c r="Q111" s="33"/>
      <c r="R111" s="33"/>
      <c r="S111" s="33"/>
      <c r="T111" s="33"/>
      <c r="U111" s="33"/>
      <c r="V111" s="33"/>
      <c r="W111" s="33"/>
      <c r="X111" s="33"/>
      <c r="Y111" s="33"/>
      <c r="Z111" s="33"/>
    </row>
    <row r="112" spans="1:26" ht="12.75" customHeight="1">
      <c r="A112" s="80"/>
      <c r="B112" s="86"/>
      <c r="C112" s="86"/>
      <c r="D112" s="86"/>
      <c r="E112" s="86"/>
      <c r="F112" s="86"/>
      <c r="G112" s="86"/>
      <c r="H112" s="86"/>
      <c r="I112" s="80"/>
      <c r="J112" s="86"/>
      <c r="K112" s="33"/>
      <c r="L112" s="33"/>
      <c r="M112" s="33"/>
      <c r="N112" s="33"/>
      <c r="O112" s="33"/>
      <c r="P112" s="33"/>
      <c r="Q112" s="33"/>
      <c r="R112" s="33"/>
      <c r="S112" s="33"/>
      <c r="T112" s="33"/>
      <c r="U112" s="33"/>
      <c r="V112" s="33"/>
      <c r="W112" s="33"/>
      <c r="X112" s="33"/>
      <c r="Y112" s="33"/>
      <c r="Z112" s="33"/>
    </row>
    <row r="113" spans="1:26" ht="12.75" customHeight="1">
      <c r="A113" s="80"/>
      <c r="B113" s="86"/>
      <c r="C113" s="86"/>
      <c r="D113" s="86"/>
      <c r="E113" s="86"/>
      <c r="F113" s="86"/>
      <c r="G113" s="86"/>
      <c r="H113" s="86"/>
      <c r="I113" s="80"/>
      <c r="J113" s="86"/>
      <c r="K113" s="33"/>
      <c r="L113" s="33"/>
      <c r="M113" s="33"/>
      <c r="N113" s="33"/>
      <c r="O113" s="33"/>
      <c r="P113" s="33"/>
      <c r="Q113" s="33"/>
      <c r="R113" s="33"/>
      <c r="S113" s="33"/>
      <c r="T113" s="33"/>
      <c r="U113" s="33"/>
      <c r="V113" s="33"/>
      <c r="W113" s="33"/>
      <c r="X113" s="33"/>
      <c r="Y113" s="33"/>
      <c r="Z113" s="33"/>
    </row>
    <row r="114" spans="1:26" ht="12.75" customHeight="1">
      <c r="A114" s="80"/>
      <c r="B114" s="86"/>
      <c r="C114" s="86"/>
      <c r="D114" s="86"/>
      <c r="E114" s="86"/>
      <c r="F114" s="86"/>
      <c r="G114" s="86"/>
      <c r="H114" s="86"/>
      <c r="I114" s="80"/>
      <c r="J114" s="86"/>
      <c r="K114" s="33"/>
      <c r="L114" s="33"/>
      <c r="M114" s="33"/>
      <c r="N114" s="33"/>
      <c r="O114" s="33"/>
      <c r="P114" s="33"/>
      <c r="Q114" s="33"/>
      <c r="R114" s="33"/>
      <c r="S114" s="33"/>
      <c r="T114" s="33"/>
      <c r="U114" s="33"/>
      <c r="V114" s="33"/>
      <c r="W114" s="33"/>
      <c r="X114" s="33"/>
      <c r="Y114" s="33"/>
      <c r="Z114" s="33"/>
    </row>
    <row r="115" spans="1:26" ht="12.75" customHeight="1">
      <c r="A115" s="80"/>
      <c r="B115" s="86"/>
      <c r="C115" s="86"/>
      <c r="D115" s="86"/>
      <c r="E115" s="86"/>
      <c r="F115" s="86"/>
      <c r="G115" s="86"/>
      <c r="H115" s="86"/>
      <c r="I115" s="80"/>
      <c r="J115" s="86"/>
      <c r="K115" s="33"/>
      <c r="L115" s="33"/>
      <c r="M115" s="33"/>
      <c r="N115" s="33"/>
      <c r="O115" s="33"/>
      <c r="P115" s="33"/>
      <c r="Q115" s="33"/>
      <c r="R115" s="33"/>
      <c r="S115" s="33"/>
      <c r="T115" s="33"/>
      <c r="U115" s="33"/>
      <c r="V115" s="33"/>
      <c r="W115" s="33"/>
      <c r="X115" s="33"/>
      <c r="Y115" s="33"/>
      <c r="Z115" s="33"/>
    </row>
    <row r="116" spans="1:26" ht="12.75" customHeight="1">
      <c r="A116" s="80"/>
      <c r="B116" s="86"/>
      <c r="C116" s="86"/>
      <c r="D116" s="86"/>
      <c r="E116" s="86"/>
      <c r="F116" s="86"/>
      <c r="G116" s="86"/>
      <c r="H116" s="86"/>
      <c r="I116" s="80"/>
      <c r="J116" s="86"/>
      <c r="K116" s="33"/>
      <c r="L116" s="33"/>
      <c r="M116" s="33"/>
      <c r="N116" s="33"/>
      <c r="O116" s="33"/>
      <c r="P116" s="33"/>
      <c r="Q116" s="33"/>
      <c r="R116" s="33"/>
      <c r="S116" s="33"/>
      <c r="T116" s="33"/>
      <c r="U116" s="33"/>
      <c r="V116" s="33"/>
      <c r="W116" s="33"/>
      <c r="X116" s="33"/>
      <c r="Y116" s="33"/>
      <c r="Z116" s="33"/>
    </row>
    <row r="117" spans="1:26" ht="12.75" customHeight="1">
      <c r="A117" s="80"/>
      <c r="B117" s="86"/>
      <c r="C117" s="86"/>
      <c r="D117" s="86"/>
      <c r="E117" s="86"/>
      <c r="F117" s="86"/>
      <c r="G117" s="86"/>
      <c r="H117" s="86"/>
      <c r="I117" s="80"/>
      <c r="J117" s="86"/>
      <c r="K117" s="33"/>
      <c r="L117" s="33"/>
      <c r="M117" s="33"/>
      <c r="N117" s="33"/>
      <c r="O117" s="33"/>
      <c r="P117" s="33"/>
      <c r="Q117" s="33"/>
      <c r="R117" s="33"/>
      <c r="S117" s="33"/>
      <c r="T117" s="33"/>
      <c r="U117" s="33"/>
      <c r="V117" s="33"/>
      <c r="W117" s="33"/>
      <c r="X117" s="33"/>
      <c r="Y117" s="33"/>
      <c r="Z117" s="33"/>
    </row>
    <row r="118" spans="1:26" ht="12.75" customHeight="1">
      <c r="A118" s="80"/>
      <c r="B118" s="86"/>
      <c r="C118" s="86"/>
      <c r="D118" s="86"/>
      <c r="E118" s="86"/>
      <c r="F118" s="86"/>
      <c r="G118" s="86"/>
      <c r="H118" s="86"/>
      <c r="I118" s="80"/>
      <c r="J118" s="86"/>
      <c r="K118" s="33"/>
      <c r="L118" s="33"/>
      <c r="M118" s="33"/>
      <c r="N118" s="33"/>
      <c r="O118" s="33"/>
      <c r="P118" s="33"/>
      <c r="Q118" s="33"/>
      <c r="R118" s="33"/>
      <c r="S118" s="33"/>
      <c r="T118" s="33"/>
      <c r="U118" s="33"/>
      <c r="V118" s="33"/>
      <c r="W118" s="33"/>
      <c r="X118" s="33"/>
      <c r="Y118" s="33"/>
      <c r="Z118" s="33"/>
    </row>
    <row r="119" spans="1:26" ht="12.75" customHeight="1">
      <c r="A119" s="80"/>
      <c r="B119" s="86"/>
      <c r="C119" s="86"/>
      <c r="D119" s="86"/>
      <c r="E119" s="86"/>
      <c r="F119" s="86"/>
      <c r="G119" s="86"/>
      <c r="H119" s="86"/>
      <c r="I119" s="80"/>
      <c r="J119" s="86"/>
      <c r="K119" s="33"/>
      <c r="L119" s="33"/>
      <c r="M119" s="33"/>
      <c r="N119" s="33"/>
      <c r="O119" s="33"/>
      <c r="P119" s="33"/>
      <c r="Q119" s="33"/>
      <c r="R119" s="33"/>
      <c r="S119" s="33"/>
      <c r="T119" s="33"/>
      <c r="U119" s="33"/>
      <c r="V119" s="33"/>
      <c r="W119" s="33"/>
      <c r="X119" s="33"/>
      <c r="Y119" s="33"/>
      <c r="Z119" s="33"/>
    </row>
    <row r="120" spans="1:26" ht="12.75" customHeight="1">
      <c r="A120" s="80"/>
      <c r="B120" s="86"/>
      <c r="C120" s="86"/>
      <c r="D120" s="86"/>
      <c r="E120" s="86"/>
      <c r="F120" s="86"/>
      <c r="G120" s="86"/>
      <c r="H120" s="86"/>
      <c r="I120" s="80"/>
      <c r="J120" s="86"/>
      <c r="K120" s="33"/>
      <c r="L120" s="33"/>
      <c r="M120" s="33"/>
      <c r="N120" s="33"/>
      <c r="O120" s="33"/>
      <c r="P120" s="33"/>
      <c r="Q120" s="33"/>
      <c r="R120" s="33"/>
      <c r="S120" s="33"/>
      <c r="T120" s="33"/>
      <c r="U120" s="33"/>
      <c r="V120" s="33"/>
      <c r="W120" s="33"/>
      <c r="X120" s="33"/>
      <c r="Y120" s="33"/>
      <c r="Z120" s="33"/>
    </row>
    <row r="121" spans="1:26" ht="12.75" customHeight="1">
      <c r="A121" s="80"/>
      <c r="B121" s="86"/>
      <c r="C121" s="86"/>
      <c r="D121" s="86"/>
      <c r="E121" s="86"/>
      <c r="F121" s="86"/>
      <c r="G121" s="86"/>
      <c r="H121" s="86"/>
      <c r="I121" s="80"/>
      <c r="J121" s="86"/>
      <c r="K121" s="33"/>
      <c r="L121" s="33"/>
      <c r="M121" s="33"/>
      <c r="N121" s="33"/>
      <c r="O121" s="33"/>
      <c r="P121" s="33"/>
      <c r="Q121" s="33"/>
      <c r="R121" s="33"/>
      <c r="S121" s="33"/>
      <c r="T121" s="33"/>
      <c r="U121" s="33"/>
      <c r="V121" s="33"/>
      <c r="W121" s="33"/>
      <c r="X121" s="33"/>
      <c r="Y121" s="33"/>
      <c r="Z121" s="33"/>
    </row>
    <row r="122" spans="1:26" ht="12.75" customHeight="1">
      <c r="A122" s="80"/>
      <c r="B122" s="86"/>
      <c r="C122" s="86"/>
      <c r="D122" s="86"/>
      <c r="E122" s="86"/>
      <c r="F122" s="86"/>
      <c r="G122" s="86"/>
      <c r="H122" s="86"/>
      <c r="I122" s="80"/>
      <c r="J122" s="86"/>
      <c r="K122" s="33"/>
      <c r="L122" s="33"/>
      <c r="M122" s="33"/>
      <c r="N122" s="33"/>
      <c r="O122" s="33"/>
      <c r="P122" s="33"/>
      <c r="Q122" s="33"/>
      <c r="R122" s="33"/>
      <c r="S122" s="33"/>
      <c r="T122" s="33"/>
      <c r="U122" s="33"/>
      <c r="V122" s="33"/>
      <c r="W122" s="33"/>
      <c r="X122" s="33"/>
      <c r="Y122" s="33"/>
      <c r="Z122" s="33"/>
    </row>
    <row r="123" spans="1:26" ht="12.75" customHeight="1">
      <c r="A123" s="80"/>
      <c r="B123" s="86"/>
      <c r="C123" s="86"/>
      <c r="D123" s="86"/>
      <c r="E123" s="86"/>
      <c r="F123" s="86"/>
      <c r="G123" s="86"/>
      <c r="H123" s="86"/>
      <c r="I123" s="80"/>
      <c r="J123" s="86"/>
      <c r="K123" s="33"/>
      <c r="L123" s="33"/>
      <c r="M123" s="33"/>
      <c r="N123" s="33"/>
      <c r="O123" s="33"/>
      <c r="P123" s="33"/>
      <c r="Q123" s="33"/>
      <c r="R123" s="33"/>
      <c r="S123" s="33"/>
      <c r="T123" s="33"/>
      <c r="U123" s="33"/>
      <c r="V123" s="33"/>
      <c r="W123" s="33"/>
      <c r="X123" s="33"/>
      <c r="Y123" s="33"/>
      <c r="Z123" s="33"/>
    </row>
    <row r="124" spans="1:26" ht="12.75" customHeight="1">
      <c r="A124" s="80"/>
      <c r="B124" s="86"/>
      <c r="C124" s="86"/>
      <c r="D124" s="86"/>
      <c r="E124" s="86"/>
      <c r="F124" s="86"/>
      <c r="G124" s="86"/>
      <c r="H124" s="86"/>
      <c r="I124" s="80"/>
      <c r="J124" s="86"/>
      <c r="K124" s="33"/>
      <c r="L124" s="33"/>
      <c r="M124" s="33"/>
      <c r="N124" s="33"/>
      <c r="O124" s="33"/>
      <c r="P124" s="33"/>
      <c r="Q124" s="33"/>
      <c r="R124" s="33"/>
      <c r="S124" s="33"/>
      <c r="T124" s="33"/>
      <c r="U124" s="33"/>
      <c r="V124" s="33"/>
      <c r="W124" s="33"/>
      <c r="X124" s="33"/>
      <c r="Y124" s="33"/>
      <c r="Z124" s="33"/>
    </row>
    <row r="125" spans="1:26" ht="12.75" customHeight="1">
      <c r="A125" s="80"/>
      <c r="B125" s="86"/>
      <c r="C125" s="86"/>
      <c r="D125" s="86"/>
      <c r="E125" s="86"/>
      <c r="F125" s="86"/>
      <c r="G125" s="86"/>
      <c r="H125" s="86"/>
      <c r="I125" s="80"/>
      <c r="J125" s="86"/>
      <c r="K125" s="33"/>
      <c r="L125" s="33"/>
      <c r="M125" s="33"/>
      <c r="N125" s="33"/>
      <c r="O125" s="33"/>
      <c r="P125" s="33"/>
      <c r="Q125" s="33"/>
      <c r="R125" s="33"/>
      <c r="S125" s="33"/>
      <c r="T125" s="33"/>
      <c r="U125" s="33"/>
      <c r="V125" s="33"/>
      <c r="W125" s="33"/>
      <c r="X125" s="33"/>
      <c r="Y125" s="33"/>
      <c r="Z125" s="33"/>
    </row>
    <row r="126" spans="1:26" ht="12.75" customHeight="1">
      <c r="A126" s="80"/>
      <c r="B126" s="86"/>
      <c r="C126" s="86"/>
      <c r="D126" s="86"/>
      <c r="E126" s="86"/>
      <c r="F126" s="86"/>
      <c r="G126" s="86"/>
      <c r="H126" s="86"/>
      <c r="I126" s="80"/>
      <c r="J126" s="86"/>
      <c r="K126" s="33"/>
      <c r="L126" s="33"/>
      <c r="M126" s="33"/>
      <c r="N126" s="33"/>
      <c r="O126" s="33"/>
      <c r="P126" s="33"/>
      <c r="Q126" s="33"/>
      <c r="R126" s="33"/>
      <c r="S126" s="33"/>
      <c r="T126" s="33"/>
      <c r="U126" s="33"/>
      <c r="V126" s="33"/>
      <c r="W126" s="33"/>
      <c r="X126" s="33"/>
      <c r="Y126" s="33"/>
      <c r="Z126" s="33"/>
    </row>
    <row r="127" spans="1:26" ht="12.75" customHeight="1">
      <c r="A127" s="80"/>
      <c r="B127" s="86"/>
      <c r="C127" s="86"/>
      <c r="D127" s="86"/>
      <c r="E127" s="86"/>
      <c r="F127" s="86"/>
      <c r="G127" s="86"/>
      <c r="H127" s="86"/>
      <c r="I127" s="80"/>
      <c r="J127" s="86"/>
      <c r="K127" s="33"/>
      <c r="L127" s="33"/>
      <c r="M127" s="33"/>
      <c r="N127" s="33"/>
      <c r="O127" s="33"/>
      <c r="P127" s="33"/>
      <c r="Q127" s="33"/>
      <c r="R127" s="33"/>
      <c r="S127" s="33"/>
      <c r="T127" s="33"/>
      <c r="U127" s="33"/>
      <c r="V127" s="33"/>
      <c r="W127" s="33"/>
      <c r="X127" s="33"/>
      <c r="Y127" s="33"/>
      <c r="Z127" s="33"/>
    </row>
    <row r="128" spans="1:26" ht="12.75" customHeight="1">
      <c r="A128" s="80"/>
      <c r="B128" s="86"/>
      <c r="C128" s="86"/>
      <c r="D128" s="86"/>
      <c r="E128" s="86"/>
      <c r="F128" s="86"/>
      <c r="G128" s="86"/>
      <c r="H128" s="86"/>
      <c r="I128" s="80"/>
      <c r="J128" s="86"/>
      <c r="K128" s="33"/>
      <c r="L128" s="33"/>
      <c r="M128" s="33"/>
      <c r="N128" s="33"/>
      <c r="O128" s="33"/>
      <c r="P128" s="33"/>
      <c r="Q128" s="33"/>
      <c r="R128" s="33"/>
      <c r="S128" s="33"/>
      <c r="T128" s="33"/>
      <c r="U128" s="33"/>
      <c r="V128" s="33"/>
      <c r="W128" s="33"/>
      <c r="X128" s="33"/>
      <c r="Y128" s="33"/>
      <c r="Z128" s="33"/>
    </row>
    <row r="129" spans="1:26" ht="12.75" customHeight="1">
      <c r="A129" s="80"/>
      <c r="B129" s="86"/>
      <c r="C129" s="86"/>
      <c r="D129" s="86"/>
      <c r="E129" s="86"/>
      <c r="F129" s="86"/>
      <c r="G129" s="86"/>
      <c r="H129" s="86"/>
      <c r="I129" s="80"/>
      <c r="J129" s="86"/>
      <c r="K129" s="33"/>
      <c r="L129" s="33"/>
      <c r="M129" s="33"/>
      <c r="N129" s="33"/>
      <c r="O129" s="33"/>
      <c r="P129" s="33"/>
      <c r="Q129" s="33"/>
      <c r="R129" s="33"/>
      <c r="S129" s="33"/>
      <c r="T129" s="33"/>
      <c r="U129" s="33"/>
      <c r="V129" s="33"/>
      <c r="W129" s="33"/>
      <c r="X129" s="33"/>
      <c r="Y129" s="33"/>
      <c r="Z129" s="33"/>
    </row>
    <row r="130" spans="1:26" ht="12.75" customHeight="1">
      <c r="A130" s="80"/>
      <c r="B130" s="86"/>
      <c r="C130" s="86"/>
      <c r="D130" s="86"/>
      <c r="E130" s="86"/>
      <c r="F130" s="86"/>
      <c r="G130" s="86"/>
      <c r="H130" s="86"/>
      <c r="I130" s="80"/>
      <c r="J130" s="86"/>
      <c r="K130" s="33"/>
      <c r="L130" s="33"/>
      <c r="M130" s="33"/>
      <c r="N130" s="33"/>
      <c r="O130" s="33"/>
      <c r="P130" s="33"/>
      <c r="Q130" s="33"/>
      <c r="R130" s="33"/>
      <c r="S130" s="33"/>
      <c r="T130" s="33"/>
      <c r="U130" s="33"/>
      <c r="V130" s="33"/>
      <c r="W130" s="33"/>
      <c r="X130" s="33"/>
      <c r="Y130" s="33"/>
      <c r="Z130" s="33"/>
    </row>
    <row r="131" spans="1:26" ht="12.75" customHeight="1">
      <c r="A131" s="80"/>
      <c r="B131" s="86"/>
      <c r="C131" s="86"/>
      <c r="D131" s="86"/>
      <c r="E131" s="86"/>
      <c r="F131" s="86"/>
      <c r="G131" s="86"/>
      <c r="H131" s="86"/>
      <c r="I131" s="80"/>
      <c r="J131" s="86"/>
      <c r="K131" s="33"/>
      <c r="L131" s="33"/>
      <c r="M131" s="33"/>
      <c r="N131" s="33"/>
      <c r="O131" s="33"/>
      <c r="P131" s="33"/>
      <c r="Q131" s="33"/>
      <c r="R131" s="33"/>
      <c r="S131" s="33"/>
      <c r="T131" s="33"/>
      <c r="U131" s="33"/>
      <c r="V131" s="33"/>
      <c r="W131" s="33"/>
      <c r="X131" s="33"/>
      <c r="Y131" s="33"/>
      <c r="Z131" s="33"/>
    </row>
    <row r="132" spans="1:26" ht="12.75" customHeight="1">
      <c r="A132" s="80"/>
      <c r="B132" s="86"/>
      <c r="C132" s="86"/>
      <c r="D132" s="86"/>
      <c r="E132" s="86"/>
      <c r="F132" s="86"/>
      <c r="G132" s="86"/>
      <c r="H132" s="86"/>
      <c r="I132" s="80"/>
      <c r="J132" s="86"/>
      <c r="K132" s="33"/>
      <c r="L132" s="33"/>
      <c r="M132" s="33"/>
      <c r="N132" s="33"/>
      <c r="O132" s="33"/>
      <c r="P132" s="33"/>
      <c r="Q132" s="33"/>
      <c r="R132" s="33"/>
      <c r="S132" s="33"/>
      <c r="T132" s="33"/>
      <c r="U132" s="33"/>
      <c r="V132" s="33"/>
      <c r="W132" s="33"/>
      <c r="X132" s="33"/>
      <c r="Y132" s="33"/>
      <c r="Z132" s="33"/>
    </row>
    <row r="133" spans="1:26" ht="12.75" customHeight="1">
      <c r="A133" s="80"/>
      <c r="B133" s="86"/>
      <c r="C133" s="86"/>
      <c r="D133" s="86"/>
      <c r="E133" s="86"/>
      <c r="F133" s="86"/>
      <c r="G133" s="86"/>
      <c r="H133" s="86"/>
      <c r="I133" s="80"/>
      <c r="J133" s="86"/>
      <c r="K133" s="33"/>
      <c r="L133" s="33"/>
      <c r="M133" s="33"/>
      <c r="N133" s="33"/>
      <c r="O133" s="33"/>
      <c r="P133" s="33"/>
      <c r="Q133" s="33"/>
      <c r="R133" s="33"/>
      <c r="S133" s="33"/>
      <c r="T133" s="33"/>
      <c r="U133" s="33"/>
      <c r="V133" s="33"/>
      <c r="W133" s="33"/>
      <c r="X133" s="33"/>
      <c r="Y133" s="33"/>
      <c r="Z133" s="33"/>
    </row>
    <row r="134" spans="1:26" ht="12.75" customHeight="1">
      <c r="A134" s="80"/>
      <c r="B134" s="86"/>
      <c r="C134" s="86"/>
      <c r="D134" s="86"/>
      <c r="E134" s="86"/>
      <c r="F134" s="86"/>
      <c r="G134" s="86"/>
      <c r="H134" s="86"/>
      <c r="I134" s="80"/>
      <c r="J134" s="86"/>
      <c r="K134" s="33"/>
      <c r="L134" s="33"/>
      <c r="M134" s="33"/>
      <c r="N134" s="33"/>
      <c r="O134" s="33"/>
      <c r="P134" s="33"/>
      <c r="Q134" s="33"/>
      <c r="R134" s="33"/>
      <c r="S134" s="33"/>
      <c r="T134" s="33"/>
      <c r="U134" s="33"/>
      <c r="V134" s="33"/>
      <c r="W134" s="33"/>
      <c r="X134" s="33"/>
      <c r="Y134" s="33"/>
      <c r="Z134" s="33"/>
    </row>
    <row r="135" spans="1:26" ht="12.75" customHeight="1">
      <c r="A135" s="80"/>
      <c r="B135" s="86"/>
      <c r="C135" s="86"/>
      <c r="D135" s="86"/>
      <c r="E135" s="86"/>
      <c r="F135" s="86"/>
      <c r="G135" s="86"/>
      <c r="H135" s="86"/>
      <c r="I135" s="80"/>
      <c r="J135" s="86"/>
      <c r="K135" s="33"/>
      <c r="L135" s="33"/>
      <c r="M135" s="33"/>
      <c r="N135" s="33"/>
      <c r="O135" s="33"/>
      <c r="P135" s="33"/>
      <c r="Q135" s="33"/>
      <c r="R135" s="33"/>
      <c r="S135" s="33"/>
      <c r="T135" s="33"/>
      <c r="U135" s="33"/>
      <c r="V135" s="33"/>
      <c r="W135" s="33"/>
      <c r="X135" s="33"/>
      <c r="Y135" s="33"/>
      <c r="Z135" s="33"/>
    </row>
    <row r="136" spans="1:26" ht="12.75" customHeight="1">
      <c r="A136" s="80"/>
      <c r="B136" s="86"/>
      <c r="C136" s="86"/>
      <c r="D136" s="86"/>
      <c r="E136" s="86"/>
      <c r="F136" s="86"/>
      <c r="G136" s="86"/>
      <c r="H136" s="86"/>
      <c r="I136" s="80"/>
      <c r="J136" s="86"/>
      <c r="K136" s="33"/>
      <c r="L136" s="33"/>
      <c r="M136" s="33"/>
      <c r="N136" s="33"/>
      <c r="O136" s="33"/>
      <c r="P136" s="33"/>
      <c r="Q136" s="33"/>
      <c r="R136" s="33"/>
      <c r="S136" s="33"/>
      <c r="T136" s="33"/>
      <c r="U136" s="33"/>
      <c r="V136" s="33"/>
      <c r="W136" s="33"/>
      <c r="X136" s="33"/>
      <c r="Y136" s="33"/>
      <c r="Z136" s="33"/>
    </row>
    <row r="137" spans="1:26" ht="12.75" customHeight="1">
      <c r="A137" s="80"/>
      <c r="B137" s="86"/>
      <c r="C137" s="86"/>
      <c r="D137" s="86"/>
      <c r="E137" s="86"/>
      <c r="F137" s="86"/>
      <c r="G137" s="86"/>
      <c r="H137" s="86"/>
      <c r="I137" s="80"/>
      <c r="J137" s="86"/>
      <c r="K137" s="33"/>
      <c r="L137" s="33"/>
      <c r="M137" s="33"/>
      <c r="N137" s="33"/>
      <c r="O137" s="33"/>
      <c r="P137" s="33"/>
      <c r="Q137" s="33"/>
      <c r="R137" s="33"/>
      <c r="S137" s="33"/>
      <c r="T137" s="33"/>
      <c r="U137" s="33"/>
      <c r="V137" s="33"/>
      <c r="W137" s="33"/>
      <c r="X137" s="33"/>
      <c r="Y137" s="33"/>
      <c r="Z137" s="33"/>
    </row>
    <row r="138" spans="1:26" ht="12.75" customHeight="1">
      <c r="A138" s="80"/>
      <c r="B138" s="86"/>
      <c r="C138" s="86"/>
      <c r="D138" s="86"/>
      <c r="E138" s="86"/>
      <c r="F138" s="86"/>
      <c r="G138" s="86"/>
      <c r="H138" s="86"/>
      <c r="I138" s="80"/>
      <c r="J138" s="86"/>
      <c r="K138" s="33"/>
      <c r="L138" s="33"/>
      <c r="M138" s="33"/>
      <c r="N138" s="33"/>
      <c r="O138" s="33"/>
      <c r="P138" s="33"/>
      <c r="Q138" s="33"/>
      <c r="R138" s="33"/>
      <c r="S138" s="33"/>
      <c r="T138" s="33"/>
      <c r="U138" s="33"/>
      <c r="V138" s="33"/>
      <c r="W138" s="33"/>
      <c r="X138" s="33"/>
      <c r="Y138" s="33"/>
      <c r="Z138" s="33"/>
    </row>
    <row r="139" spans="1:26" ht="12.75" customHeight="1">
      <c r="A139" s="80"/>
      <c r="B139" s="86"/>
      <c r="C139" s="86"/>
      <c r="D139" s="86"/>
      <c r="E139" s="86"/>
      <c r="F139" s="86"/>
      <c r="G139" s="86"/>
      <c r="H139" s="86"/>
      <c r="I139" s="80"/>
      <c r="J139" s="86"/>
      <c r="K139" s="33"/>
      <c r="L139" s="33"/>
      <c r="M139" s="33"/>
      <c r="N139" s="33"/>
      <c r="O139" s="33"/>
      <c r="P139" s="33"/>
      <c r="Q139" s="33"/>
      <c r="R139" s="33"/>
      <c r="S139" s="33"/>
      <c r="T139" s="33"/>
      <c r="U139" s="33"/>
      <c r="V139" s="33"/>
      <c r="W139" s="33"/>
      <c r="X139" s="33"/>
      <c r="Y139" s="33"/>
      <c r="Z139" s="33"/>
    </row>
    <row r="140" spans="1:26" ht="12.75" customHeight="1">
      <c r="A140" s="80"/>
      <c r="B140" s="86"/>
      <c r="C140" s="86"/>
      <c r="D140" s="86"/>
      <c r="E140" s="86"/>
      <c r="F140" s="86"/>
      <c r="G140" s="86"/>
      <c r="H140" s="86"/>
      <c r="I140" s="80"/>
      <c r="J140" s="86"/>
      <c r="K140" s="33"/>
      <c r="L140" s="33"/>
      <c r="M140" s="33"/>
      <c r="N140" s="33"/>
      <c r="O140" s="33"/>
      <c r="P140" s="33"/>
      <c r="Q140" s="33"/>
      <c r="R140" s="33"/>
      <c r="S140" s="33"/>
      <c r="T140" s="33"/>
      <c r="U140" s="33"/>
      <c r="V140" s="33"/>
      <c r="W140" s="33"/>
      <c r="X140" s="33"/>
      <c r="Y140" s="33"/>
      <c r="Z140" s="33"/>
    </row>
    <row r="141" spans="1:26" ht="12.75" customHeight="1">
      <c r="A141" s="80"/>
      <c r="B141" s="86"/>
      <c r="C141" s="86"/>
      <c r="D141" s="86"/>
      <c r="E141" s="86"/>
      <c r="F141" s="86"/>
      <c r="G141" s="86"/>
      <c r="H141" s="86"/>
      <c r="I141" s="80"/>
      <c r="J141" s="86"/>
      <c r="K141" s="33"/>
      <c r="L141" s="33"/>
      <c r="M141" s="33"/>
      <c r="N141" s="33"/>
      <c r="O141" s="33"/>
      <c r="P141" s="33"/>
      <c r="Q141" s="33"/>
      <c r="R141" s="33"/>
      <c r="S141" s="33"/>
      <c r="T141" s="33"/>
      <c r="U141" s="33"/>
      <c r="V141" s="33"/>
      <c r="W141" s="33"/>
      <c r="X141" s="33"/>
      <c r="Y141" s="33"/>
      <c r="Z141" s="33"/>
    </row>
    <row r="142" spans="1:26" ht="12.75" customHeight="1">
      <c r="A142" s="80"/>
      <c r="B142" s="86"/>
      <c r="C142" s="86"/>
      <c r="D142" s="86"/>
      <c r="E142" s="86"/>
      <c r="F142" s="86"/>
      <c r="G142" s="86"/>
      <c r="H142" s="86"/>
      <c r="I142" s="80"/>
      <c r="J142" s="86"/>
      <c r="K142" s="33"/>
      <c r="L142" s="33"/>
      <c r="M142" s="33"/>
      <c r="N142" s="33"/>
      <c r="O142" s="33"/>
      <c r="P142" s="33"/>
      <c r="Q142" s="33"/>
      <c r="R142" s="33"/>
      <c r="S142" s="33"/>
      <c r="T142" s="33"/>
      <c r="U142" s="33"/>
      <c r="V142" s="33"/>
      <c r="W142" s="33"/>
      <c r="X142" s="33"/>
      <c r="Y142" s="33"/>
      <c r="Z142" s="33"/>
    </row>
    <row r="143" spans="1:26" ht="12.75" customHeight="1">
      <c r="A143" s="80"/>
      <c r="B143" s="86"/>
      <c r="C143" s="86"/>
      <c r="D143" s="86"/>
      <c r="E143" s="86"/>
      <c r="F143" s="86"/>
      <c r="G143" s="86"/>
      <c r="H143" s="86"/>
      <c r="I143" s="80"/>
      <c r="J143" s="86"/>
      <c r="K143" s="33"/>
      <c r="L143" s="33"/>
      <c r="M143" s="33"/>
      <c r="N143" s="33"/>
      <c r="O143" s="33"/>
      <c r="P143" s="33"/>
      <c r="Q143" s="33"/>
      <c r="R143" s="33"/>
      <c r="S143" s="33"/>
      <c r="T143" s="33"/>
      <c r="U143" s="33"/>
      <c r="V143" s="33"/>
      <c r="W143" s="33"/>
      <c r="X143" s="33"/>
      <c r="Y143" s="33"/>
      <c r="Z143" s="33"/>
    </row>
    <row r="144" spans="1:26" ht="12.75" customHeight="1">
      <c r="A144" s="80"/>
      <c r="B144" s="86"/>
      <c r="C144" s="86"/>
      <c r="D144" s="86"/>
      <c r="E144" s="86"/>
      <c r="F144" s="86"/>
      <c r="G144" s="86"/>
      <c r="H144" s="86"/>
      <c r="I144" s="80"/>
      <c r="J144" s="86"/>
      <c r="K144" s="33"/>
      <c r="L144" s="33"/>
      <c r="M144" s="33"/>
      <c r="N144" s="33"/>
      <c r="O144" s="33"/>
      <c r="P144" s="33"/>
      <c r="Q144" s="33"/>
      <c r="R144" s="33"/>
      <c r="S144" s="33"/>
      <c r="T144" s="33"/>
      <c r="U144" s="33"/>
      <c r="V144" s="33"/>
      <c r="W144" s="33"/>
      <c r="X144" s="33"/>
      <c r="Y144" s="33"/>
      <c r="Z144" s="33"/>
    </row>
    <row r="145" spans="1:26" ht="12.75" customHeight="1">
      <c r="A145" s="80"/>
      <c r="B145" s="86"/>
      <c r="C145" s="86"/>
      <c r="D145" s="86"/>
      <c r="E145" s="86"/>
      <c r="F145" s="86"/>
      <c r="G145" s="86"/>
      <c r="H145" s="86"/>
      <c r="I145" s="80"/>
      <c r="J145" s="86"/>
      <c r="K145" s="33"/>
      <c r="L145" s="33"/>
      <c r="M145" s="33"/>
      <c r="N145" s="33"/>
      <c r="O145" s="33"/>
      <c r="P145" s="33"/>
      <c r="Q145" s="33"/>
      <c r="R145" s="33"/>
      <c r="S145" s="33"/>
      <c r="T145" s="33"/>
      <c r="U145" s="33"/>
      <c r="V145" s="33"/>
      <c r="W145" s="33"/>
      <c r="X145" s="33"/>
      <c r="Y145" s="33"/>
      <c r="Z145" s="33"/>
    </row>
    <row r="146" spans="1:26" ht="12.75" customHeight="1">
      <c r="A146" s="80"/>
      <c r="B146" s="86"/>
      <c r="C146" s="86"/>
      <c r="D146" s="86"/>
      <c r="E146" s="86"/>
      <c r="F146" s="86"/>
      <c r="G146" s="86"/>
      <c r="H146" s="86"/>
      <c r="I146" s="80"/>
      <c r="J146" s="86"/>
      <c r="K146" s="33"/>
      <c r="L146" s="33"/>
      <c r="M146" s="33"/>
      <c r="N146" s="33"/>
      <c r="O146" s="33"/>
      <c r="P146" s="33"/>
      <c r="Q146" s="33"/>
      <c r="R146" s="33"/>
      <c r="S146" s="33"/>
      <c r="T146" s="33"/>
      <c r="U146" s="33"/>
      <c r="V146" s="33"/>
      <c r="W146" s="33"/>
      <c r="X146" s="33"/>
      <c r="Y146" s="33"/>
      <c r="Z146" s="33"/>
    </row>
    <row r="147" spans="1:26" ht="12.75" customHeight="1">
      <c r="A147" s="80"/>
      <c r="B147" s="86"/>
      <c r="C147" s="86"/>
      <c r="D147" s="86"/>
      <c r="E147" s="86"/>
      <c r="F147" s="86"/>
      <c r="G147" s="86"/>
      <c r="H147" s="86"/>
      <c r="I147" s="80"/>
      <c r="J147" s="86"/>
      <c r="K147" s="33"/>
      <c r="L147" s="33"/>
      <c r="M147" s="33"/>
      <c r="N147" s="33"/>
      <c r="O147" s="33"/>
      <c r="P147" s="33"/>
      <c r="Q147" s="33"/>
      <c r="R147" s="33"/>
      <c r="S147" s="33"/>
      <c r="T147" s="33"/>
      <c r="U147" s="33"/>
      <c r="V147" s="33"/>
      <c r="W147" s="33"/>
      <c r="X147" s="33"/>
      <c r="Y147" s="33"/>
      <c r="Z147" s="33"/>
    </row>
    <row r="148" spans="1:26" ht="12.75" customHeight="1">
      <c r="A148" s="80"/>
      <c r="B148" s="86"/>
      <c r="C148" s="86"/>
      <c r="D148" s="86"/>
      <c r="E148" s="86"/>
      <c r="F148" s="86"/>
      <c r="G148" s="86"/>
      <c r="H148" s="86"/>
      <c r="I148" s="80"/>
      <c r="J148" s="86"/>
      <c r="K148" s="33"/>
      <c r="L148" s="33"/>
      <c r="M148" s="33"/>
      <c r="N148" s="33"/>
      <c r="O148" s="33"/>
      <c r="P148" s="33"/>
      <c r="Q148" s="33"/>
      <c r="R148" s="33"/>
      <c r="S148" s="33"/>
      <c r="T148" s="33"/>
      <c r="U148" s="33"/>
      <c r="V148" s="33"/>
      <c r="W148" s="33"/>
      <c r="X148" s="33"/>
      <c r="Y148" s="33"/>
      <c r="Z148" s="33"/>
    </row>
    <row r="149" spans="1:26" ht="12.75" customHeight="1">
      <c r="A149" s="80"/>
      <c r="B149" s="86"/>
      <c r="C149" s="86"/>
      <c r="D149" s="86"/>
      <c r="E149" s="86"/>
      <c r="F149" s="86"/>
      <c r="G149" s="86"/>
      <c r="H149" s="86"/>
      <c r="I149" s="80"/>
      <c r="J149" s="86"/>
      <c r="K149" s="33"/>
      <c r="L149" s="33"/>
      <c r="M149" s="33"/>
      <c r="N149" s="33"/>
      <c r="O149" s="33"/>
      <c r="P149" s="33"/>
      <c r="Q149" s="33"/>
      <c r="R149" s="33"/>
      <c r="S149" s="33"/>
      <c r="T149" s="33"/>
      <c r="U149" s="33"/>
      <c r="V149" s="33"/>
      <c r="W149" s="33"/>
      <c r="X149" s="33"/>
      <c r="Y149" s="33"/>
      <c r="Z149" s="33"/>
    </row>
    <row r="150" spans="1:26" ht="12.75" customHeight="1">
      <c r="A150" s="80"/>
      <c r="B150" s="86"/>
      <c r="C150" s="86"/>
      <c r="D150" s="86"/>
      <c r="E150" s="86"/>
      <c r="F150" s="86"/>
      <c r="G150" s="86"/>
      <c r="H150" s="86"/>
      <c r="I150" s="80"/>
      <c r="J150" s="86"/>
      <c r="K150" s="33"/>
      <c r="L150" s="33"/>
      <c r="M150" s="33"/>
      <c r="N150" s="33"/>
      <c r="O150" s="33"/>
      <c r="P150" s="33"/>
      <c r="Q150" s="33"/>
      <c r="R150" s="33"/>
      <c r="S150" s="33"/>
      <c r="T150" s="33"/>
      <c r="U150" s="33"/>
      <c r="V150" s="33"/>
      <c r="W150" s="33"/>
      <c r="X150" s="33"/>
      <c r="Y150" s="33"/>
      <c r="Z150" s="33"/>
    </row>
    <row r="151" spans="1:26" ht="12.75" customHeight="1">
      <c r="A151" s="80"/>
      <c r="B151" s="86"/>
      <c r="C151" s="86"/>
      <c r="D151" s="86"/>
      <c r="E151" s="86"/>
      <c r="F151" s="86"/>
      <c r="G151" s="86"/>
      <c r="H151" s="86"/>
      <c r="I151" s="80"/>
      <c r="J151" s="86"/>
      <c r="K151" s="33"/>
      <c r="L151" s="33"/>
      <c r="M151" s="33"/>
      <c r="N151" s="33"/>
      <c r="O151" s="33"/>
      <c r="P151" s="33"/>
      <c r="Q151" s="33"/>
      <c r="R151" s="33"/>
      <c r="S151" s="33"/>
      <c r="T151" s="33"/>
      <c r="U151" s="33"/>
      <c r="V151" s="33"/>
      <c r="W151" s="33"/>
      <c r="X151" s="33"/>
      <c r="Y151" s="33"/>
      <c r="Z151" s="33"/>
    </row>
    <row r="152" spans="1:26" ht="12.75" customHeight="1">
      <c r="A152" s="80"/>
      <c r="B152" s="86"/>
      <c r="C152" s="86"/>
      <c r="D152" s="86"/>
      <c r="E152" s="86"/>
      <c r="F152" s="86"/>
      <c r="G152" s="86"/>
      <c r="H152" s="86"/>
      <c r="I152" s="80"/>
      <c r="J152" s="86"/>
      <c r="K152" s="33"/>
      <c r="L152" s="33"/>
      <c r="M152" s="33"/>
      <c r="N152" s="33"/>
      <c r="O152" s="33"/>
      <c r="P152" s="33"/>
      <c r="Q152" s="33"/>
      <c r="R152" s="33"/>
      <c r="S152" s="33"/>
      <c r="T152" s="33"/>
      <c r="U152" s="33"/>
      <c r="V152" s="33"/>
      <c r="W152" s="33"/>
      <c r="X152" s="33"/>
      <c r="Y152" s="33"/>
      <c r="Z152" s="33"/>
    </row>
    <row r="153" spans="1:26" ht="12.75" customHeight="1">
      <c r="A153" s="80"/>
      <c r="B153" s="86"/>
      <c r="C153" s="86"/>
      <c r="D153" s="86"/>
      <c r="E153" s="86"/>
      <c r="F153" s="86"/>
      <c r="G153" s="86"/>
      <c r="H153" s="86"/>
      <c r="I153" s="80"/>
      <c r="J153" s="86"/>
      <c r="K153" s="33"/>
      <c r="L153" s="33"/>
      <c r="M153" s="33"/>
      <c r="N153" s="33"/>
      <c r="O153" s="33"/>
      <c r="P153" s="33"/>
      <c r="Q153" s="33"/>
      <c r="R153" s="33"/>
      <c r="S153" s="33"/>
      <c r="T153" s="33"/>
      <c r="U153" s="33"/>
      <c r="V153" s="33"/>
      <c r="W153" s="33"/>
      <c r="X153" s="33"/>
      <c r="Y153" s="33"/>
      <c r="Z153" s="33"/>
    </row>
    <row r="154" spans="1:26" ht="12.75" customHeight="1">
      <c r="A154" s="80"/>
      <c r="B154" s="86"/>
      <c r="C154" s="86"/>
      <c r="D154" s="86"/>
      <c r="E154" s="86"/>
      <c r="F154" s="86"/>
      <c r="G154" s="86"/>
      <c r="H154" s="86"/>
      <c r="I154" s="80"/>
      <c r="J154" s="86"/>
      <c r="K154" s="33"/>
      <c r="L154" s="33"/>
      <c r="M154" s="33"/>
      <c r="N154" s="33"/>
      <c r="O154" s="33"/>
      <c r="P154" s="33"/>
      <c r="Q154" s="33"/>
      <c r="R154" s="33"/>
      <c r="S154" s="33"/>
      <c r="T154" s="33"/>
      <c r="U154" s="33"/>
      <c r="V154" s="33"/>
      <c r="W154" s="33"/>
      <c r="X154" s="33"/>
      <c r="Y154" s="33"/>
      <c r="Z154" s="33"/>
    </row>
    <row r="155" spans="1:26" ht="12.75" customHeight="1">
      <c r="A155" s="80"/>
      <c r="B155" s="86"/>
      <c r="C155" s="86"/>
      <c r="D155" s="86"/>
      <c r="E155" s="86"/>
      <c r="F155" s="86"/>
      <c r="G155" s="86"/>
      <c r="H155" s="86"/>
      <c r="I155" s="80"/>
      <c r="J155" s="86"/>
      <c r="K155" s="33"/>
      <c r="L155" s="33"/>
      <c r="M155" s="33"/>
      <c r="N155" s="33"/>
      <c r="O155" s="33"/>
      <c r="P155" s="33"/>
      <c r="Q155" s="33"/>
      <c r="R155" s="33"/>
      <c r="S155" s="33"/>
      <c r="T155" s="33"/>
      <c r="U155" s="33"/>
      <c r="V155" s="33"/>
      <c r="W155" s="33"/>
      <c r="X155" s="33"/>
      <c r="Y155" s="33"/>
      <c r="Z155" s="33"/>
    </row>
    <row r="156" spans="1:26" ht="12.75" customHeight="1">
      <c r="A156" s="80"/>
      <c r="B156" s="86"/>
      <c r="C156" s="86"/>
      <c r="D156" s="86"/>
      <c r="E156" s="86"/>
      <c r="F156" s="86"/>
      <c r="G156" s="86"/>
      <c r="H156" s="86"/>
      <c r="I156" s="80"/>
      <c r="J156" s="86"/>
      <c r="K156" s="33"/>
      <c r="L156" s="33"/>
      <c r="M156" s="33"/>
      <c r="N156" s="33"/>
      <c r="O156" s="33"/>
      <c r="P156" s="33"/>
      <c r="Q156" s="33"/>
      <c r="R156" s="33"/>
      <c r="S156" s="33"/>
      <c r="T156" s="33"/>
      <c r="U156" s="33"/>
      <c r="V156" s="33"/>
      <c r="W156" s="33"/>
      <c r="X156" s="33"/>
      <c r="Y156" s="33"/>
      <c r="Z156" s="33"/>
    </row>
    <row r="157" spans="1:26" ht="12.75" customHeight="1">
      <c r="A157" s="80"/>
      <c r="B157" s="86"/>
      <c r="C157" s="86"/>
      <c r="D157" s="86"/>
      <c r="E157" s="86"/>
      <c r="F157" s="86"/>
      <c r="G157" s="86"/>
      <c r="H157" s="86"/>
      <c r="I157" s="80"/>
      <c r="J157" s="86"/>
      <c r="K157" s="33"/>
      <c r="L157" s="33"/>
      <c r="M157" s="33"/>
      <c r="N157" s="33"/>
      <c r="O157" s="33"/>
      <c r="P157" s="33"/>
      <c r="Q157" s="33"/>
      <c r="R157" s="33"/>
      <c r="S157" s="33"/>
      <c r="T157" s="33"/>
      <c r="U157" s="33"/>
      <c r="V157" s="33"/>
      <c r="W157" s="33"/>
      <c r="X157" s="33"/>
      <c r="Y157" s="33"/>
      <c r="Z157" s="33"/>
    </row>
    <row r="158" spans="1:26" ht="12.75" customHeight="1">
      <c r="A158" s="80"/>
      <c r="B158" s="86"/>
      <c r="C158" s="86"/>
      <c r="D158" s="86"/>
      <c r="E158" s="86"/>
      <c r="F158" s="86"/>
      <c r="G158" s="86"/>
      <c r="H158" s="86"/>
      <c r="I158" s="80"/>
      <c r="J158" s="86"/>
      <c r="K158" s="33"/>
      <c r="L158" s="33"/>
      <c r="M158" s="33"/>
      <c r="N158" s="33"/>
      <c r="O158" s="33"/>
      <c r="P158" s="33"/>
      <c r="Q158" s="33"/>
      <c r="R158" s="33"/>
      <c r="S158" s="33"/>
      <c r="T158" s="33"/>
      <c r="U158" s="33"/>
      <c r="V158" s="33"/>
      <c r="W158" s="33"/>
      <c r="X158" s="33"/>
      <c r="Y158" s="33"/>
      <c r="Z158" s="33"/>
    </row>
    <row r="159" spans="1:26" ht="12.75" customHeight="1">
      <c r="A159" s="80"/>
      <c r="B159" s="86"/>
      <c r="C159" s="86"/>
      <c r="D159" s="86"/>
      <c r="E159" s="86"/>
      <c r="F159" s="86"/>
      <c r="G159" s="86"/>
      <c r="H159" s="86"/>
      <c r="I159" s="80"/>
      <c r="J159" s="86"/>
      <c r="K159" s="33"/>
      <c r="L159" s="33"/>
      <c r="M159" s="33"/>
      <c r="N159" s="33"/>
      <c r="O159" s="33"/>
      <c r="P159" s="33"/>
      <c r="Q159" s="33"/>
      <c r="R159" s="33"/>
      <c r="S159" s="33"/>
      <c r="T159" s="33"/>
      <c r="U159" s="33"/>
      <c r="V159" s="33"/>
      <c r="W159" s="33"/>
      <c r="X159" s="33"/>
      <c r="Y159" s="33"/>
      <c r="Z159" s="33"/>
    </row>
    <row r="160" spans="1:26" ht="12.75" customHeight="1">
      <c r="A160" s="80"/>
      <c r="B160" s="86"/>
      <c r="C160" s="86"/>
      <c r="D160" s="86"/>
      <c r="E160" s="86"/>
      <c r="F160" s="86"/>
      <c r="G160" s="86"/>
      <c r="H160" s="86"/>
      <c r="I160" s="80"/>
      <c r="J160" s="86"/>
      <c r="K160" s="33"/>
      <c r="L160" s="33"/>
      <c r="M160" s="33"/>
      <c r="N160" s="33"/>
      <c r="O160" s="33"/>
      <c r="P160" s="33"/>
      <c r="Q160" s="33"/>
      <c r="R160" s="33"/>
      <c r="S160" s="33"/>
      <c r="T160" s="33"/>
      <c r="U160" s="33"/>
      <c r="V160" s="33"/>
      <c r="W160" s="33"/>
      <c r="X160" s="33"/>
      <c r="Y160" s="33"/>
      <c r="Z160" s="33"/>
    </row>
    <row r="161" spans="1:26" ht="12.75" customHeight="1">
      <c r="A161" s="80"/>
      <c r="B161" s="86"/>
      <c r="C161" s="86"/>
      <c r="D161" s="86"/>
      <c r="E161" s="86"/>
      <c r="F161" s="86"/>
      <c r="G161" s="86"/>
      <c r="H161" s="86"/>
      <c r="I161" s="80"/>
      <c r="J161" s="86"/>
      <c r="K161" s="33"/>
      <c r="L161" s="33"/>
      <c r="M161" s="33"/>
      <c r="N161" s="33"/>
      <c r="O161" s="33"/>
      <c r="P161" s="33"/>
      <c r="Q161" s="33"/>
      <c r="R161" s="33"/>
      <c r="S161" s="33"/>
      <c r="T161" s="33"/>
      <c r="U161" s="33"/>
      <c r="V161" s="33"/>
      <c r="W161" s="33"/>
      <c r="X161" s="33"/>
      <c r="Y161" s="33"/>
      <c r="Z161" s="33"/>
    </row>
    <row r="162" spans="1:26" ht="12.75" customHeight="1">
      <c r="A162" s="80"/>
      <c r="B162" s="86"/>
      <c r="C162" s="86"/>
      <c r="D162" s="86"/>
      <c r="E162" s="86"/>
      <c r="F162" s="86"/>
      <c r="G162" s="86"/>
      <c r="H162" s="86"/>
      <c r="I162" s="80"/>
      <c r="J162" s="86"/>
      <c r="K162" s="33"/>
      <c r="L162" s="33"/>
      <c r="M162" s="33"/>
      <c r="N162" s="33"/>
      <c r="O162" s="33"/>
      <c r="P162" s="33"/>
      <c r="Q162" s="33"/>
      <c r="R162" s="33"/>
      <c r="S162" s="33"/>
      <c r="T162" s="33"/>
      <c r="U162" s="33"/>
      <c r="V162" s="33"/>
      <c r="W162" s="33"/>
      <c r="X162" s="33"/>
      <c r="Y162" s="33"/>
      <c r="Z162" s="33"/>
    </row>
    <row r="163" spans="1:26" ht="12.75" customHeight="1">
      <c r="A163" s="80"/>
      <c r="B163" s="86"/>
      <c r="C163" s="86"/>
      <c r="D163" s="86"/>
      <c r="E163" s="86"/>
      <c r="F163" s="86"/>
      <c r="G163" s="86"/>
      <c r="H163" s="86"/>
      <c r="I163" s="80"/>
      <c r="J163" s="86"/>
      <c r="K163" s="33"/>
      <c r="L163" s="33"/>
      <c r="M163" s="33"/>
      <c r="N163" s="33"/>
      <c r="O163" s="33"/>
      <c r="P163" s="33"/>
      <c r="Q163" s="33"/>
      <c r="R163" s="33"/>
      <c r="S163" s="33"/>
      <c r="T163" s="33"/>
      <c r="U163" s="33"/>
      <c r="V163" s="33"/>
      <c r="W163" s="33"/>
      <c r="X163" s="33"/>
      <c r="Y163" s="33"/>
      <c r="Z163" s="33"/>
    </row>
    <row r="164" spans="1:26" ht="12.75" customHeight="1">
      <c r="A164" s="80"/>
      <c r="B164" s="86"/>
      <c r="C164" s="86"/>
      <c r="D164" s="86"/>
      <c r="E164" s="86"/>
      <c r="F164" s="86"/>
      <c r="G164" s="86"/>
      <c r="H164" s="86"/>
      <c r="I164" s="80"/>
      <c r="J164" s="86"/>
      <c r="K164" s="33"/>
      <c r="L164" s="33"/>
      <c r="M164" s="33"/>
      <c r="N164" s="33"/>
      <c r="O164" s="33"/>
      <c r="P164" s="33"/>
      <c r="Q164" s="33"/>
      <c r="R164" s="33"/>
      <c r="S164" s="33"/>
      <c r="T164" s="33"/>
      <c r="U164" s="33"/>
      <c r="V164" s="33"/>
      <c r="W164" s="33"/>
      <c r="X164" s="33"/>
      <c r="Y164" s="33"/>
      <c r="Z164" s="33"/>
    </row>
    <row r="165" spans="1:26" ht="12.75" customHeight="1">
      <c r="A165" s="80"/>
      <c r="B165" s="86"/>
      <c r="C165" s="86"/>
      <c r="D165" s="86"/>
      <c r="E165" s="86"/>
      <c r="F165" s="86"/>
      <c r="G165" s="86"/>
      <c r="H165" s="86"/>
      <c r="I165" s="80"/>
      <c r="J165" s="86"/>
      <c r="K165" s="33"/>
      <c r="L165" s="33"/>
      <c r="M165" s="33"/>
      <c r="N165" s="33"/>
      <c r="O165" s="33"/>
      <c r="P165" s="33"/>
      <c r="Q165" s="33"/>
      <c r="R165" s="33"/>
      <c r="S165" s="33"/>
      <c r="T165" s="33"/>
      <c r="U165" s="33"/>
      <c r="V165" s="33"/>
      <c r="W165" s="33"/>
      <c r="X165" s="33"/>
      <c r="Y165" s="33"/>
      <c r="Z165" s="33"/>
    </row>
    <row r="166" spans="1:26" ht="12.75" customHeight="1">
      <c r="A166" s="80"/>
      <c r="B166" s="86"/>
      <c r="C166" s="86"/>
      <c r="D166" s="86"/>
      <c r="E166" s="86"/>
      <c r="F166" s="86"/>
      <c r="G166" s="86"/>
      <c r="H166" s="86"/>
      <c r="I166" s="80"/>
      <c r="J166" s="86"/>
      <c r="K166" s="33"/>
      <c r="L166" s="33"/>
      <c r="M166" s="33"/>
      <c r="N166" s="33"/>
      <c r="O166" s="33"/>
      <c r="P166" s="33"/>
      <c r="Q166" s="33"/>
      <c r="R166" s="33"/>
      <c r="S166" s="33"/>
      <c r="T166" s="33"/>
      <c r="U166" s="33"/>
      <c r="V166" s="33"/>
      <c r="W166" s="33"/>
      <c r="X166" s="33"/>
      <c r="Y166" s="33"/>
      <c r="Z166" s="33"/>
    </row>
    <row r="167" spans="1:26" ht="12.75" customHeight="1">
      <c r="A167" s="80"/>
      <c r="B167" s="86"/>
      <c r="C167" s="86"/>
      <c r="D167" s="86"/>
      <c r="E167" s="86"/>
      <c r="F167" s="86"/>
      <c r="G167" s="86"/>
      <c r="H167" s="86"/>
      <c r="I167" s="80"/>
      <c r="J167" s="86"/>
      <c r="K167" s="33"/>
      <c r="L167" s="33"/>
      <c r="M167" s="33"/>
      <c r="N167" s="33"/>
      <c r="O167" s="33"/>
      <c r="P167" s="33"/>
      <c r="Q167" s="33"/>
      <c r="R167" s="33"/>
      <c r="S167" s="33"/>
      <c r="T167" s="33"/>
      <c r="U167" s="33"/>
      <c r="V167" s="33"/>
      <c r="W167" s="33"/>
      <c r="X167" s="33"/>
      <c r="Y167" s="33"/>
      <c r="Z167" s="33"/>
    </row>
    <row r="168" spans="1:26" ht="12.75" customHeight="1">
      <c r="A168" s="80"/>
      <c r="B168" s="86"/>
      <c r="C168" s="86"/>
      <c r="D168" s="86"/>
      <c r="E168" s="86"/>
      <c r="F168" s="86"/>
      <c r="G168" s="86"/>
      <c r="H168" s="86"/>
      <c r="I168" s="80"/>
      <c r="J168" s="86"/>
      <c r="K168" s="33"/>
      <c r="L168" s="33"/>
      <c r="M168" s="33"/>
      <c r="N168" s="33"/>
      <c r="O168" s="33"/>
      <c r="P168" s="33"/>
      <c r="Q168" s="33"/>
      <c r="R168" s="33"/>
      <c r="S168" s="33"/>
      <c r="T168" s="33"/>
      <c r="U168" s="33"/>
      <c r="V168" s="33"/>
      <c r="W168" s="33"/>
      <c r="X168" s="33"/>
      <c r="Y168" s="33"/>
      <c r="Z168" s="33"/>
    </row>
    <row r="169" spans="1:26" ht="12.75" customHeight="1">
      <c r="A169" s="80"/>
      <c r="B169" s="86"/>
      <c r="C169" s="86"/>
      <c r="D169" s="86"/>
      <c r="E169" s="86"/>
      <c r="F169" s="86"/>
      <c r="G169" s="86"/>
      <c r="H169" s="86"/>
      <c r="I169" s="80"/>
      <c r="J169" s="86"/>
      <c r="K169" s="33"/>
      <c r="L169" s="33"/>
      <c r="M169" s="33"/>
      <c r="N169" s="33"/>
      <c r="O169" s="33"/>
      <c r="P169" s="33"/>
      <c r="Q169" s="33"/>
      <c r="R169" s="33"/>
      <c r="S169" s="33"/>
      <c r="T169" s="33"/>
      <c r="U169" s="33"/>
      <c r="V169" s="33"/>
      <c r="W169" s="33"/>
      <c r="X169" s="33"/>
      <c r="Y169" s="33"/>
      <c r="Z169" s="33"/>
    </row>
    <row r="170" spans="1:26" ht="12.75" customHeight="1">
      <c r="A170" s="80"/>
      <c r="B170" s="86"/>
      <c r="C170" s="86"/>
      <c r="D170" s="86"/>
      <c r="E170" s="86"/>
      <c r="F170" s="86"/>
      <c r="G170" s="86"/>
      <c r="H170" s="86"/>
      <c r="I170" s="80"/>
      <c r="J170" s="86"/>
      <c r="K170" s="33"/>
      <c r="L170" s="33"/>
      <c r="M170" s="33"/>
      <c r="N170" s="33"/>
      <c r="O170" s="33"/>
      <c r="P170" s="33"/>
      <c r="Q170" s="33"/>
      <c r="R170" s="33"/>
      <c r="S170" s="33"/>
      <c r="T170" s="33"/>
      <c r="U170" s="33"/>
      <c r="V170" s="33"/>
      <c r="W170" s="33"/>
      <c r="X170" s="33"/>
      <c r="Y170" s="33"/>
      <c r="Z170" s="33"/>
    </row>
    <row r="171" spans="1:26" ht="12.75" customHeight="1">
      <c r="A171" s="80"/>
      <c r="B171" s="86"/>
      <c r="C171" s="86"/>
      <c r="D171" s="86"/>
      <c r="E171" s="86"/>
      <c r="F171" s="86"/>
      <c r="G171" s="86"/>
      <c r="H171" s="86"/>
      <c r="I171" s="80"/>
      <c r="J171" s="86"/>
      <c r="K171" s="33"/>
      <c r="L171" s="33"/>
      <c r="M171" s="33"/>
      <c r="N171" s="33"/>
      <c r="O171" s="33"/>
      <c r="P171" s="33"/>
      <c r="Q171" s="33"/>
      <c r="R171" s="33"/>
      <c r="S171" s="33"/>
      <c r="T171" s="33"/>
      <c r="U171" s="33"/>
      <c r="V171" s="33"/>
      <c r="W171" s="33"/>
      <c r="X171" s="33"/>
      <c r="Y171" s="33"/>
      <c r="Z171" s="33"/>
    </row>
    <row r="172" spans="1:26" ht="12.75" customHeight="1">
      <c r="A172" s="80"/>
      <c r="B172" s="86"/>
      <c r="C172" s="86"/>
      <c r="D172" s="86"/>
      <c r="E172" s="86"/>
      <c r="F172" s="86"/>
      <c r="G172" s="86"/>
      <c r="H172" s="86"/>
      <c r="I172" s="80"/>
      <c r="J172" s="86"/>
      <c r="K172" s="33"/>
      <c r="L172" s="33"/>
      <c r="M172" s="33"/>
      <c r="N172" s="33"/>
      <c r="O172" s="33"/>
      <c r="P172" s="33"/>
      <c r="Q172" s="33"/>
      <c r="R172" s="33"/>
      <c r="S172" s="33"/>
      <c r="T172" s="33"/>
      <c r="U172" s="33"/>
      <c r="V172" s="33"/>
      <c r="W172" s="33"/>
      <c r="X172" s="33"/>
      <c r="Y172" s="33"/>
      <c r="Z172" s="33"/>
    </row>
    <row r="173" spans="1:26" ht="12.75" customHeight="1">
      <c r="A173" s="80"/>
      <c r="B173" s="86"/>
      <c r="C173" s="86"/>
      <c r="D173" s="86"/>
      <c r="E173" s="86"/>
      <c r="F173" s="86"/>
      <c r="G173" s="86"/>
      <c r="H173" s="86"/>
      <c r="I173" s="80"/>
      <c r="J173" s="86"/>
      <c r="K173" s="33"/>
      <c r="L173" s="33"/>
      <c r="M173" s="33"/>
      <c r="N173" s="33"/>
      <c r="O173" s="33"/>
      <c r="P173" s="33"/>
      <c r="Q173" s="33"/>
      <c r="R173" s="33"/>
      <c r="S173" s="33"/>
      <c r="T173" s="33"/>
      <c r="U173" s="33"/>
      <c r="V173" s="33"/>
      <c r="W173" s="33"/>
      <c r="X173" s="33"/>
      <c r="Y173" s="33"/>
      <c r="Z173" s="33"/>
    </row>
    <row r="174" spans="1:26" ht="12.75" customHeight="1">
      <c r="A174" s="80"/>
      <c r="B174" s="86"/>
      <c r="C174" s="86"/>
      <c r="D174" s="86"/>
      <c r="E174" s="86"/>
      <c r="F174" s="86"/>
      <c r="G174" s="86"/>
      <c r="H174" s="86"/>
      <c r="I174" s="80"/>
      <c r="J174" s="86"/>
      <c r="K174" s="33"/>
      <c r="L174" s="33"/>
      <c r="M174" s="33"/>
      <c r="N174" s="33"/>
      <c r="O174" s="33"/>
      <c r="P174" s="33"/>
      <c r="Q174" s="33"/>
      <c r="R174" s="33"/>
      <c r="S174" s="33"/>
      <c r="T174" s="33"/>
      <c r="U174" s="33"/>
      <c r="V174" s="33"/>
      <c r="W174" s="33"/>
      <c r="X174" s="33"/>
      <c r="Y174" s="33"/>
      <c r="Z174" s="33"/>
    </row>
    <row r="175" spans="1:26" ht="12.75" customHeight="1">
      <c r="A175" s="80"/>
      <c r="B175" s="86"/>
      <c r="C175" s="86"/>
      <c r="D175" s="86"/>
      <c r="E175" s="86"/>
      <c r="F175" s="86"/>
      <c r="G175" s="86"/>
      <c r="H175" s="86"/>
      <c r="I175" s="80"/>
      <c r="J175" s="86"/>
      <c r="K175" s="33"/>
      <c r="L175" s="33"/>
      <c r="M175" s="33"/>
      <c r="N175" s="33"/>
      <c r="O175" s="33"/>
      <c r="P175" s="33"/>
      <c r="Q175" s="33"/>
      <c r="R175" s="33"/>
      <c r="S175" s="33"/>
      <c r="T175" s="33"/>
      <c r="U175" s="33"/>
      <c r="V175" s="33"/>
      <c r="W175" s="33"/>
      <c r="X175" s="33"/>
      <c r="Y175" s="33"/>
      <c r="Z175" s="33"/>
    </row>
    <row r="176" spans="1:26" ht="12.75" customHeight="1">
      <c r="A176" s="80"/>
      <c r="B176" s="86"/>
      <c r="C176" s="86"/>
      <c r="D176" s="86"/>
      <c r="E176" s="86"/>
      <c r="F176" s="86"/>
      <c r="G176" s="86"/>
      <c r="H176" s="86"/>
      <c r="I176" s="80"/>
      <c r="J176" s="86"/>
      <c r="K176" s="33"/>
      <c r="L176" s="33"/>
      <c r="M176" s="33"/>
      <c r="N176" s="33"/>
      <c r="O176" s="33"/>
      <c r="P176" s="33"/>
      <c r="Q176" s="33"/>
      <c r="R176" s="33"/>
      <c r="S176" s="33"/>
      <c r="T176" s="33"/>
      <c r="U176" s="33"/>
      <c r="V176" s="33"/>
      <c r="W176" s="33"/>
      <c r="X176" s="33"/>
      <c r="Y176" s="33"/>
      <c r="Z176" s="33"/>
    </row>
    <row r="177" spans="1:26" ht="12.75" customHeight="1">
      <c r="A177" s="80"/>
      <c r="B177" s="86"/>
      <c r="C177" s="86"/>
      <c r="D177" s="86"/>
      <c r="E177" s="86"/>
      <c r="F177" s="86"/>
      <c r="G177" s="86"/>
      <c r="H177" s="86"/>
      <c r="I177" s="80"/>
      <c r="J177" s="86"/>
      <c r="K177" s="33"/>
      <c r="L177" s="33"/>
      <c r="M177" s="33"/>
      <c r="N177" s="33"/>
      <c r="O177" s="33"/>
      <c r="P177" s="33"/>
      <c r="Q177" s="33"/>
      <c r="R177" s="33"/>
      <c r="S177" s="33"/>
      <c r="T177" s="33"/>
      <c r="U177" s="33"/>
      <c r="V177" s="33"/>
      <c r="W177" s="33"/>
      <c r="X177" s="33"/>
      <c r="Y177" s="33"/>
      <c r="Z177" s="33"/>
    </row>
    <row r="178" spans="1:26" ht="12.75" customHeight="1">
      <c r="A178" s="80"/>
      <c r="B178" s="86"/>
      <c r="C178" s="86"/>
      <c r="D178" s="86"/>
      <c r="E178" s="86"/>
      <c r="F178" s="86"/>
      <c r="G178" s="86"/>
      <c r="H178" s="86"/>
      <c r="I178" s="80"/>
      <c r="J178" s="86"/>
      <c r="K178" s="33"/>
      <c r="L178" s="33"/>
      <c r="M178" s="33"/>
      <c r="N178" s="33"/>
      <c r="O178" s="33"/>
      <c r="P178" s="33"/>
      <c r="Q178" s="33"/>
      <c r="R178" s="33"/>
      <c r="S178" s="33"/>
      <c r="T178" s="33"/>
      <c r="U178" s="33"/>
      <c r="V178" s="33"/>
      <c r="W178" s="33"/>
      <c r="X178" s="33"/>
      <c r="Y178" s="33"/>
      <c r="Z178" s="33"/>
    </row>
    <row r="179" spans="1:26" ht="12.75" customHeight="1">
      <c r="A179" s="80"/>
      <c r="B179" s="86"/>
      <c r="C179" s="86"/>
      <c r="D179" s="86"/>
      <c r="E179" s="86"/>
      <c r="F179" s="86"/>
      <c r="G179" s="86"/>
      <c r="H179" s="86"/>
      <c r="I179" s="80"/>
      <c r="J179" s="86"/>
      <c r="K179" s="33"/>
      <c r="L179" s="33"/>
      <c r="M179" s="33"/>
      <c r="N179" s="33"/>
      <c r="O179" s="33"/>
      <c r="P179" s="33"/>
      <c r="Q179" s="33"/>
      <c r="R179" s="33"/>
      <c r="S179" s="33"/>
      <c r="T179" s="33"/>
      <c r="U179" s="33"/>
      <c r="V179" s="33"/>
      <c r="W179" s="33"/>
      <c r="X179" s="33"/>
      <c r="Y179" s="33"/>
      <c r="Z179" s="33"/>
    </row>
    <row r="180" spans="1:26" ht="12.75" customHeight="1">
      <c r="A180" s="80"/>
      <c r="B180" s="86"/>
      <c r="C180" s="86"/>
      <c r="D180" s="86"/>
      <c r="E180" s="86"/>
      <c r="F180" s="86"/>
      <c r="G180" s="86"/>
      <c r="H180" s="86"/>
      <c r="I180" s="80"/>
      <c r="J180" s="86"/>
      <c r="K180" s="33"/>
      <c r="L180" s="33"/>
      <c r="M180" s="33"/>
      <c r="N180" s="33"/>
      <c r="O180" s="33"/>
      <c r="P180" s="33"/>
      <c r="Q180" s="33"/>
      <c r="R180" s="33"/>
      <c r="S180" s="33"/>
      <c r="T180" s="33"/>
      <c r="U180" s="33"/>
      <c r="V180" s="33"/>
      <c r="W180" s="33"/>
      <c r="X180" s="33"/>
      <c r="Y180" s="33"/>
      <c r="Z180" s="33"/>
    </row>
    <row r="181" spans="1:26" ht="12.75" customHeight="1">
      <c r="A181" s="80"/>
      <c r="B181" s="86"/>
      <c r="C181" s="86"/>
      <c r="D181" s="86"/>
      <c r="E181" s="86"/>
      <c r="F181" s="86"/>
      <c r="G181" s="86"/>
      <c r="H181" s="86"/>
      <c r="I181" s="80"/>
      <c r="J181" s="86"/>
      <c r="K181" s="33"/>
      <c r="L181" s="33"/>
      <c r="M181" s="33"/>
      <c r="N181" s="33"/>
      <c r="O181" s="33"/>
      <c r="P181" s="33"/>
      <c r="Q181" s="33"/>
      <c r="R181" s="33"/>
      <c r="S181" s="33"/>
      <c r="T181" s="33"/>
      <c r="U181" s="33"/>
      <c r="V181" s="33"/>
      <c r="W181" s="33"/>
      <c r="X181" s="33"/>
      <c r="Y181" s="33"/>
      <c r="Z181" s="33"/>
    </row>
    <row r="182" spans="1:26" ht="12.75" customHeight="1">
      <c r="A182" s="80"/>
      <c r="B182" s="86"/>
      <c r="C182" s="86"/>
      <c r="D182" s="86"/>
      <c r="E182" s="86"/>
      <c r="F182" s="86"/>
      <c r="G182" s="86"/>
      <c r="H182" s="86"/>
      <c r="I182" s="80"/>
      <c r="J182" s="86"/>
      <c r="K182" s="33"/>
      <c r="L182" s="33"/>
      <c r="M182" s="33"/>
      <c r="N182" s="33"/>
      <c r="O182" s="33"/>
      <c r="P182" s="33"/>
      <c r="Q182" s="33"/>
      <c r="R182" s="33"/>
      <c r="S182" s="33"/>
      <c r="T182" s="33"/>
      <c r="U182" s="33"/>
      <c r="V182" s="33"/>
      <c r="W182" s="33"/>
      <c r="X182" s="33"/>
      <c r="Y182" s="33"/>
      <c r="Z182" s="33"/>
    </row>
    <row r="183" spans="1:26" ht="12.75" customHeight="1">
      <c r="A183" s="80"/>
      <c r="B183" s="86"/>
      <c r="C183" s="86"/>
      <c r="D183" s="86"/>
      <c r="E183" s="86"/>
      <c r="F183" s="86"/>
      <c r="G183" s="86"/>
      <c r="H183" s="86"/>
      <c r="I183" s="80"/>
      <c r="J183" s="86"/>
      <c r="K183" s="33"/>
      <c r="L183" s="33"/>
      <c r="M183" s="33"/>
      <c r="N183" s="33"/>
      <c r="O183" s="33"/>
      <c r="P183" s="33"/>
      <c r="Q183" s="33"/>
      <c r="R183" s="33"/>
      <c r="S183" s="33"/>
      <c r="T183" s="33"/>
      <c r="U183" s="33"/>
      <c r="V183" s="33"/>
      <c r="W183" s="33"/>
      <c r="X183" s="33"/>
      <c r="Y183" s="33"/>
      <c r="Z183" s="33"/>
    </row>
    <row r="184" spans="1:26" ht="12.75" customHeight="1">
      <c r="A184" s="80"/>
      <c r="B184" s="86"/>
      <c r="C184" s="86"/>
      <c r="D184" s="86"/>
      <c r="E184" s="86"/>
      <c r="F184" s="86"/>
      <c r="G184" s="86"/>
      <c r="H184" s="86"/>
      <c r="I184" s="80"/>
      <c r="J184" s="86"/>
      <c r="K184" s="33"/>
      <c r="L184" s="33"/>
      <c r="M184" s="33"/>
      <c r="N184" s="33"/>
      <c r="O184" s="33"/>
      <c r="P184" s="33"/>
      <c r="Q184" s="33"/>
      <c r="R184" s="33"/>
      <c r="S184" s="33"/>
      <c r="T184" s="33"/>
      <c r="U184" s="33"/>
      <c r="V184" s="33"/>
      <c r="W184" s="33"/>
      <c r="X184" s="33"/>
      <c r="Y184" s="33"/>
      <c r="Z184" s="33"/>
    </row>
    <row r="185" spans="1:26" ht="12.75" customHeight="1">
      <c r="A185" s="80"/>
      <c r="B185" s="86"/>
      <c r="C185" s="86"/>
      <c r="D185" s="86"/>
      <c r="E185" s="86"/>
      <c r="F185" s="86"/>
      <c r="G185" s="86"/>
      <c r="H185" s="86"/>
      <c r="I185" s="80"/>
      <c r="J185" s="86"/>
      <c r="K185" s="33"/>
      <c r="L185" s="33"/>
      <c r="M185" s="33"/>
      <c r="N185" s="33"/>
      <c r="O185" s="33"/>
      <c r="P185" s="33"/>
      <c r="Q185" s="33"/>
      <c r="R185" s="33"/>
      <c r="S185" s="33"/>
      <c r="T185" s="33"/>
      <c r="U185" s="33"/>
      <c r="V185" s="33"/>
      <c r="W185" s="33"/>
      <c r="X185" s="33"/>
      <c r="Y185" s="33"/>
      <c r="Z185" s="33"/>
    </row>
    <row r="186" spans="1:26" ht="12.75" customHeight="1">
      <c r="A186" s="80"/>
      <c r="B186" s="86"/>
      <c r="C186" s="86"/>
      <c r="D186" s="86"/>
      <c r="E186" s="86"/>
      <c r="F186" s="86"/>
      <c r="G186" s="86"/>
      <c r="H186" s="86"/>
      <c r="I186" s="80"/>
      <c r="J186" s="86"/>
      <c r="K186" s="33"/>
      <c r="L186" s="33"/>
      <c r="M186" s="33"/>
      <c r="N186" s="33"/>
      <c r="O186" s="33"/>
      <c r="P186" s="33"/>
      <c r="Q186" s="33"/>
      <c r="R186" s="33"/>
      <c r="S186" s="33"/>
      <c r="T186" s="33"/>
      <c r="U186" s="33"/>
      <c r="V186" s="33"/>
      <c r="W186" s="33"/>
      <c r="X186" s="33"/>
      <c r="Y186" s="33"/>
      <c r="Z186" s="33"/>
    </row>
    <row r="187" spans="1:26" ht="12.75" customHeight="1">
      <c r="A187" s="80"/>
      <c r="B187" s="86"/>
      <c r="C187" s="86"/>
      <c r="D187" s="86"/>
      <c r="E187" s="86"/>
      <c r="F187" s="86"/>
      <c r="G187" s="86"/>
      <c r="H187" s="86"/>
      <c r="I187" s="80"/>
      <c r="J187" s="86"/>
      <c r="K187" s="33"/>
      <c r="L187" s="33"/>
      <c r="M187" s="33"/>
      <c r="N187" s="33"/>
      <c r="O187" s="33"/>
      <c r="P187" s="33"/>
      <c r="Q187" s="33"/>
      <c r="R187" s="33"/>
      <c r="S187" s="33"/>
      <c r="T187" s="33"/>
      <c r="U187" s="33"/>
      <c r="V187" s="33"/>
      <c r="W187" s="33"/>
      <c r="X187" s="33"/>
      <c r="Y187" s="33"/>
      <c r="Z187" s="33"/>
    </row>
    <row r="188" spans="1:26" ht="12.75" customHeight="1">
      <c r="A188" s="80"/>
      <c r="B188" s="86"/>
      <c r="C188" s="86"/>
      <c r="D188" s="86"/>
      <c r="E188" s="86"/>
      <c r="F188" s="86"/>
      <c r="G188" s="86"/>
      <c r="H188" s="86"/>
      <c r="I188" s="80"/>
      <c r="J188" s="86"/>
      <c r="K188" s="33"/>
      <c r="L188" s="33"/>
      <c r="M188" s="33"/>
      <c r="N188" s="33"/>
      <c r="O188" s="33"/>
      <c r="P188" s="33"/>
      <c r="Q188" s="33"/>
      <c r="R188" s="33"/>
      <c r="S188" s="33"/>
      <c r="T188" s="33"/>
      <c r="U188" s="33"/>
      <c r="V188" s="33"/>
      <c r="W188" s="33"/>
      <c r="X188" s="33"/>
      <c r="Y188" s="33"/>
      <c r="Z188" s="33"/>
    </row>
    <row r="189" spans="1:26" ht="12.75" customHeight="1">
      <c r="A189" s="80"/>
      <c r="B189" s="86"/>
      <c r="C189" s="86"/>
      <c r="D189" s="86"/>
      <c r="E189" s="86"/>
      <c r="F189" s="86"/>
      <c r="G189" s="86"/>
      <c r="H189" s="86"/>
      <c r="I189" s="80"/>
      <c r="J189" s="86"/>
      <c r="K189" s="33"/>
      <c r="L189" s="33"/>
      <c r="M189" s="33"/>
      <c r="N189" s="33"/>
      <c r="O189" s="33"/>
      <c r="P189" s="33"/>
      <c r="Q189" s="33"/>
      <c r="R189" s="33"/>
      <c r="S189" s="33"/>
      <c r="T189" s="33"/>
      <c r="U189" s="33"/>
      <c r="V189" s="33"/>
      <c r="W189" s="33"/>
      <c r="X189" s="33"/>
      <c r="Y189" s="33"/>
      <c r="Z189" s="33"/>
    </row>
    <row r="190" spans="1:26" ht="12.75" customHeight="1">
      <c r="A190" s="80"/>
      <c r="B190" s="86"/>
      <c r="C190" s="86"/>
      <c r="D190" s="86"/>
      <c r="E190" s="86"/>
      <c r="F190" s="86"/>
      <c r="G190" s="86"/>
      <c r="H190" s="86"/>
      <c r="I190" s="80"/>
      <c r="J190" s="86"/>
      <c r="K190" s="33"/>
      <c r="L190" s="33"/>
      <c r="M190" s="33"/>
      <c r="N190" s="33"/>
      <c r="O190" s="33"/>
      <c r="P190" s="33"/>
      <c r="Q190" s="33"/>
      <c r="R190" s="33"/>
      <c r="S190" s="33"/>
      <c r="T190" s="33"/>
      <c r="U190" s="33"/>
      <c r="V190" s="33"/>
      <c r="W190" s="33"/>
      <c r="X190" s="33"/>
      <c r="Y190" s="33"/>
      <c r="Z190" s="33"/>
    </row>
    <row r="191" spans="1:26" ht="12.75" customHeight="1">
      <c r="A191" s="80"/>
      <c r="B191" s="86"/>
      <c r="C191" s="86"/>
      <c r="D191" s="86"/>
      <c r="E191" s="86"/>
      <c r="F191" s="86"/>
      <c r="G191" s="86"/>
      <c r="H191" s="86"/>
      <c r="I191" s="80"/>
      <c r="J191" s="86"/>
      <c r="K191" s="33"/>
      <c r="L191" s="33"/>
      <c r="M191" s="33"/>
      <c r="N191" s="33"/>
      <c r="O191" s="33"/>
      <c r="P191" s="33"/>
      <c r="Q191" s="33"/>
      <c r="R191" s="33"/>
      <c r="S191" s="33"/>
      <c r="T191" s="33"/>
      <c r="U191" s="33"/>
      <c r="V191" s="33"/>
      <c r="W191" s="33"/>
      <c r="X191" s="33"/>
      <c r="Y191" s="33"/>
      <c r="Z191" s="33"/>
    </row>
    <row r="192" spans="1:26" ht="12.75" customHeight="1">
      <c r="A192" s="80"/>
      <c r="B192" s="86"/>
      <c r="C192" s="86"/>
      <c r="D192" s="86"/>
      <c r="E192" s="86"/>
      <c r="F192" s="86"/>
      <c r="G192" s="86"/>
      <c r="H192" s="86"/>
      <c r="I192" s="80"/>
      <c r="J192" s="86"/>
      <c r="K192" s="33"/>
      <c r="L192" s="33"/>
      <c r="M192" s="33"/>
      <c r="N192" s="33"/>
      <c r="O192" s="33"/>
      <c r="P192" s="33"/>
      <c r="Q192" s="33"/>
      <c r="R192" s="33"/>
      <c r="S192" s="33"/>
      <c r="T192" s="33"/>
      <c r="U192" s="33"/>
      <c r="V192" s="33"/>
      <c r="W192" s="33"/>
      <c r="X192" s="33"/>
      <c r="Y192" s="33"/>
      <c r="Z192" s="33"/>
    </row>
    <row r="193" spans="1:26" ht="12.75" customHeight="1">
      <c r="A193" s="80"/>
      <c r="B193" s="86"/>
      <c r="C193" s="86"/>
      <c r="D193" s="86"/>
      <c r="E193" s="86"/>
      <c r="F193" s="86"/>
      <c r="G193" s="86"/>
      <c r="H193" s="86"/>
      <c r="I193" s="80"/>
      <c r="J193" s="86"/>
      <c r="K193" s="33"/>
      <c r="L193" s="33"/>
      <c r="M193" s="33"/>
      <c r="N193" s="33"/>
      <c r="O193" s="33"/>
      <c r="P193" s="33"/>
      <c r="Q193" s="33"/>
      <c r="R193" s="33"/>
      <c r="S193" s="33"/>
      <c r="T193" s="33"/>
      <c r="U193" s="33"/>
      <c r="V193" s="33"/>
      <c r="W193" s="33"/>
      <c r="X193" s="33"/>
      <c r="Y193" s="33"/>
      <c r="Z193" s="33"/>
    </row>
    <row r="194" spans="1:26" ht="12.75" customHeight="1">
      <c r="A194" s="80"/>
      <c r="B194" s="86"/>
      <c r="C194" s="86"/>
      <c r="D194" s="86"/>
      <c r="E194" s="86"/>
      <c r="F194" s="86"/>
      <c r="G194" s="86"/>
      <c r="H194" s="86"/>
      <c r="I194" s="80"/>
      <c r="J194" s="86"/>
      <c r="K194" s="33"/>
      <c r="L194" s="33"/>
      <c r="M194" s="33"/>
      <c r="N194" s="33"/>
      <c r="O194" s="33"/>
      <c r="P194" s="33"/>
      <c r="Q194" s="33"/>
      <c r="R194" s="33"/>
      <c r="S194" s="33"/>
      <c r="T194" s="33"/>
      <c r="U194" s="33"/>
      <c r="V194" s="33"/>
      <c r="W194" s="33"/>
      <c r="X194" s="33"/>
      <c r="Y194" s="33"/>
      <c r="Z194" s="33"/>
    </row>
    <row r="195" spans="1:26" ht="12.75" customHeight="1">
      <c r="A195" s="80"/>
      <c r="B195" s="86"/>
      <c r="C195" s="86"/>
      <c r="D195" s="86"/>
      <c r="E195" s="86"/>
      <c r="F195" s="86"/>
      <c r="G195" s="86"/>
      <c r="H195" s="86"/>
      <c r="I195" s="80"/>
      <c r="J195" s="86"/>
      <c r="K195" s="33"/>
      <c r="L195" s="33"/>
      <c r="M195" s="33"/>
      <c r="N195" s="33"/>
      <c r="O195" s="33"/>
      <c r="P195" s="33"/>
      <c r="Q195" s="33"/>
      <c r="R195" s="33"/>
      <c r="S195" s="33"/>
      <c r="T195" s="33"/>
      <c r="U195" s="33"/>
      <c r="V195" s="33"/>
      <c r="W195" s="33"/>
      <c r="X195" s="33"/>
      <c r="Y195" s="33"/>
      <c r="Z195" s="33"/>
    </row>
    <row r="196" spans="1:26" ht="12.75" customHeight="1">
      <c r="A196" s="80"/>
      <c r="B196" s="86"/>
      <c r="C196" s="86"/>
      <c r="D196" s="86"/>
      <c r="E196" s="86"/>
      <c r="F196" s="86"/>
      <c r="G196" s="86"/>
      <c r="H196" s="86"/>
      <c r="I196" s="80"/>
      <c r="J196" s="86"/>
      <c r="K196" s="33"/>
      <c r="L196" s="33"/>
      <c r="M196" s="33"/>
      <c r="N196" s="33"/>
      <c r="O196" s="33"/>
      <c r="P196" s="33"/>
      <c r="Q196" s="33"/>
      <c r="R196" s="33"/>
      <c r="S196" s="33"/>
      <c r="T196" s="33"/>
      <c r="U196" s="33"/>
      <c r="V196" s="33"/>
      <c r="W196" s="33"/>
      <c r="X196" s="33"/>
      <c r="Y196" s="33"/>
      <c r="Z196" s="33"/>
    </row>
    <row r="197" spans="1:26" ht="12.75" customHeight="1">
      <c r="A197" s="80"/>
      <c r="B197" s="86"/>
      <c r="C197" s="86"/>
      <c r="D197" s="86"/>
      <c r="E197" s="86"/>
      <c r="F197" s="86"/>
      <c r="G197" s="86"/>
      <c r="H197" s="86"/>
      <c r="I197" s="80"/>
      <c r="J197" s="86"/>
      <c r="K197" s="33"/>
      <c r="L197" s="33"/>
      <c r="M197" s="33"/>
      <c r="N197" s="33"/>
      <c r="O197" s="33"/>
      <c r="P197" s="33"/>
      <c r="Q197" s="33"/>
      <c r="R197" s="33"/>
      <c r="S197" s="33"/>
      <c r="T197" s="33"/>
      <c r="U197" s="33"/>
      <c r="V197" s="33"/>
      <c r="W197" s="33"/>
      <c r="X197" s="33"/>
      <c r="Y197" s="33"/>
      <c r="Z197" s="33"/>
    </row>
    <row r="198" spans="1:26" ht="12.75" customHeight="1">
      <c r="A198" s="80"/>
      <c r="B198" s="86"/>
      <c r="C198" s="86"/>
      <c r="D198" s="86"/>
      <c r="E198" s="86"/>
      <c r="F198" s="86"/>
      <c r="G198" s="86"/>
      <c r="H198" s="86"/>
      <c r="I198" s="80"/>
      <c r="J198" s="86"/>
      <c r="K198" s="33"/>
      <c r="L198" s="33"/>
      <c r="M198" s="33"/>
      <c r="N198" s="33"/>
      <c r="O198" s="33"/>
      <c r="P198" s="33"/>
      <c r="Q198" s="33"/>
      <c r="R198" s="33"/>
      <c r="S198" s="33"/>
      <c r="T198" s="33"/>
      <c r="U198" s="33"/>
      <c r="V198" s="33"/>
      <c r="W198" s="33"/>
      <c r="X198" s="33"/>
      <c r="Y198" s="33"/>
      <c r="Z198" s="33"/>
    </row>
    <row r="199" spans="1:26" ht="12.75" customHeight="1">
      <c r="A199" s="80"/>
      <c r="B199" s="86"/>
      <c r="C199" s="86"/>
      <c r="D199" s="86"/>
      <c r="E199" s="86"/>
      <c r="F199" s="86"/>
      <c r="G199" s="86"/>
      <c r="H199" s="86"/>
      <c r="I199" s="80"/>
      <c r="J199" s="86"/>
      <c r="K199" s="33"/>
      <c r="L199" s="33"/>
      <c r="M199" s="33"/>
      <c r="N199" s="33"/>
      <c r="O199" s="33"/>
      <c r="P199" s="33"/>
      <c r="Q199" s="33"/>
      <c r="R199" s="33"/>
      <c r="S199" s="33"/>
      <c r="T199" s="33"/>
      <c r="U199" s="33"/>
      <c r="V199" s="33"/>
      <c r="W199" s="33"/>
      <c r="X199" s="33"/>
      <c r="Y199" s="33"/>
      <c r="Z199" s="33"/>
    </row>
    <row r="200" spans="1:26" ht="12.75" customHeight="1">
      <c r="A200" s="80"/>
      <c r="B200" s="86"/>
      <c r="C200" s="86"/>
      <c r="D200" s="86"/>
      <c r="E200" s="86"/>
      <c r="F200" s="86"/>
      <c r="G200" s="86"/>
      <c r="H200" s="86"/>
      <c r="I200" s="80"/>
      <c r="J200" s="86"/>
      <c r="K200" s="33"/>
      <c r="L200" s="33"/>
      <c r="M200" s="33"/>
      <c r="N200" s="33"/>
      <c r="O200" s="33"/>
      <c r="P200" s="33"/>
      <c r="Q200" s="33"/>
      <c r="R200" s="33"/>
      <c r="S200" s="33"/>
      <c r="T200" s="33"/>
      <c r="U200" s="33"/>
      <c r="V200" s="33"/>
      <c r="W200" s="33"/>
      <c r="X200" s="33"/>
      <c r="Y200" s="33"/>
      <c r="Z200" s="33"/>
    </row>
    <row r="201" spans="1:26" ht="12.75" customHeight="1">
      <c r="A201" s="80"/>
      <c r="B201" s="86"/>
      <c r="C201" s="86"/>
      <c r="D201" s="86"/>
      <c r="E201" s="86"/>
      <c r="F201" s="86"/>
      <c r="G201" s="86"/>
      <c r="H201" s="86"/>
      <c r="I201" s="80"/>
      <c r="J201" s="86"/>
      <c r="K201" s="33"/>
      <c r="L201" s="33"/>
      <c r="M201" s="33"/>
      <c r="N201" s="33"/>
      <c r="O201" s="33"/>
      <c r="P201" s="33"/>
      <c r="Q201" s="33"/>
      <c r="R201" s="33"/>
      <c r="S201" s="33"/>
      <c r="T201" s="33"/>
      <c r="U201" s="33"/>
      <c r="V201" s="33"/>
      <c r="W201" s="33"/>
      <c r="X201" s="33"/>
      <c r="Y201" s="33"/>
      <c r="Z201" s="33"/>
    </row>
    <row r="202" spans="1:26" ht="12.75" customHeight="1">
      <c r="A202" s="80"/>
      <c r="B202" s="86"/>
      <c r="C202" s="86"/>
      <c r="D202" s="86"/>
      <c r="E202" s="86"/>
      <c r="F202" s="86"/>
      <c r="G202" s="86"/>
      <c r="H202" s="86"/>
      <c r="I202" s="80"/>
      <c r="J202" s="86"/>
      <c r="K202" s="33"/>
      <c r="L202" s="33"/>
      <c r="M202" s="33"/>
      <c r="N202" s="33"/>
      <c r="O202" s="33"/>
      <c r="P202" s="33"/>
      <c r="Q202" s="33"/>
      <c r="R202" s="33"/>
      <c r="S202" s="33"/>
      <c r="T202" s="33"/>
      <c r="U202" s="33"/>
      <c r="V202" s="33"/>
      <c r="W202" s="33"/>
      <c r="X202" s="33"/>
      <c r="Y202" s="33"/>
      <c r="Z202" s="33"/>
    </row>
    <row r="203" spans="1:26" ht="12.75" customHeight="1">
      <c r="A203" s="80"/>
      <c r="B203" s="86"/>
      <c r="C203" s="86"/>
      <c r="D203" s="86"/>
      <c r="E203" s="86"/>
      <c r="F203" s="86"/>
      <c r="G203" s="86"/>
      <c r="H203" s="86"/>
      <c r="I203" s="80"/>
      <c r="J203" s="86"/>
      <c r="K203" s="33"/>
      <c r="L203" s="33"/>
      <c r="M203" s="33"/>
      <c r="N203" s="33"/>
      <c r="O203" s="33"/>
      <c r="P203" s="33"/>
      <c r="Q203" s="33"/>
      <c r="R203" s="33"/>
      <c r="S203" s="33"/>
      <c r="T203" s="33"/>
      <c r="U203" s="33"/>
      <c r="V203" s="33"/>
      <c r="W203" s="33"/>
      <c r="X203" s="33"/>
      <c r="Y203" s="33"/>
      <c r="Z203" s="33"/>
    </row>
    <row r="204" spans="1:26" ht="12.75" customHeight="1">
      <c r="A204" s="80"/>
      <c r="B204" s="86"/>
      <c r="C204" s="86"/>
      <c r="D204" s="86"/>
      <c r="E204" s="86"/>
      <c r="F204" s="86"/>
      <c r="G204" s="86"/>
      <c r="H204" s="86"/>
      <c r="I204" s="80"/>
      <c r="J204" s="86"/>
      <c r="K204" s="33"/>
      <c r="L204" s="33"/>
      <c r="M204" s="33"/>
      <c r="N204" s="33"/>
      <c r="O204" s="33"/>
      <c r="P204" s="33"/>
      <c r="Q204" s="33"/>
      <c r="R204" s="33"/>
      <c r="S204" s="33"/>
      <c r="T204" s="33"/>
      <c r="U204" s="33"/>
      <c r="V204" s="33"/>
      <c r="W204" s="33"/>
      <c r="X204" s="33"/>
      <c r="Y204" s="33"/>
      <c r="Z204" s="33"/>
    </row>
    <row r="205" spans="1:26" ht="12.75" customHeight="1">
      <c r="A205" s="80"/>
      <c r="B205" s="86"/>
      <c r="C205" s="86"/>
      <c r="D205" s="86"/>
      <c r="E205" s="86"/>
      <c r="F205" s="86"/>
      <c r="G205" s="86"/>
      <c r="H205" s="86"/>
      <c r="I205" s="80"/>
      <c r="J205" s="86"/>
      <c r="K205" s="33"/>
      <c r="L205" s="33"/>
      <c r="M205" s="33"/>
      <c r="N205" s="33"/>
      <c r="O205" s="33"/>
      <c r="P205" s="33"/>
      <c r="Q205" s="33"/>
      <c r="R205" s="33"/>
      <c r="S205" s="33"/>
      <c r="T205" s="33"/>
      <c r="U205" s="33"/>
      <c r="V205" s="33"/>
      <c r="W205" s="33"/>
      <c r="X205" s="33"/>
      <c r="Y205" s="33"/>
      <c r="Z205" s="33"/>
    </row>
    <row r="206" spans="1:26" ht="12.75" customHeight="1">
      <c r="A206" s="80"/>
      <c r="B206" s="86"/>
      <c r="C206" s="86"/>
      <c r="D206" s="86"/>
      <c r="E206" s="86"/>
      <c r="F206" s="86"/>
      <c r="G206" s="86"/>
      <c r="H206" s="86"/>
      <c r="I206" s="80"/>
      <c r="J206" s="86"/>
      <c r="K206" s="33"/>
      <c r="L206" s="33"/>
      <c r="M206" s="33"/>
      <c r="N206" s="33"/>
      <c r="O206" s="33"/>
      <c r="P206" s="33"/>
      <c r="Q206" s="33"/>
      <c r="R206" s="33"/>
      <c r="S206" s="33"/>
      <c r="T206" s="33"/>
      <c r="U206" s="33"/>
      <c r="V206" s="33"/>
      <c r="W206" s="33"/>
      <c r="X206" s="33"/>
      <c r="Y206" s="33"/>
      <c r="Z206" s="33"/>
    </row>
    <row r="207" spans="1:26" ht="12.75" customHeight="1">
      <c r="A207" s="80"/>
      <c r="B207" s="86"/>
      <c r="C207" s="86"/>
      <c r="D207" s="86"/>
      <c r="E207" s="86"/>
      <c r="F207" s="86"/>
      <c r="G207" s="86"/>
      <c r="H207" s="86"/>
      <c r="I207" s="80"/>
      <c r="J207" s="86"/>
      <c r="K207" s="33"/>
      <c r="L207" s="33"/>
      <c r="M207" s="33"/>
      <c r="N207" s="33"/>
      <c r="O207" s="33"/>
      <c r="P207" s="33"/>
      <c r="Q207" s="33"/>
      <c r="R207" s="33"/>
      <c r="S207" s="33"/>
      <c r="T207" s="33"/>
      <c r="U207" s="33"/>
      <c r="V207" s="33"/>
      <c r="W207" s="33"/>
      <c r="X207" s="33"/>
      <c r="Y207" s="33"/>
      <c r="Z207" s="33"/>
    </row>
    <row r="208" spans="1:26" ht="12.75" customHeight="1">
      <c r="A208" s="80"/>
      <c r="B208" s="86"/>
      <c r="C208" s="86"/>
      <c r="D208" s="86"/>
      <c r="E208" s="86"/>
      <c r="F208" s="86"/>
      <c r="G208" s="86"/>
      <c r="H208" s="86"/>
      <c r="I208" s="80"/>
      <c r="J208" s="86"/>
      <c r="K208" s="33"/>
      <c r="L208" s="33"/>
      <c r="M208" s="33"/>
      <c r="N208" s="33"/>
      <c r="O208" s="33"/>
      <c r="P208" s="33"/>
      <c r="Q208" s="33"/>
      <c r="R208" s="33"/>
      <c r="S208" s="33"/>
      <c r="T208" s="33"/>
      <c r="U208" s="33"/>
      <c r="V208" s="33"/>
      <c r="W208" s="33"/>
      <c r="X208" s="33"/>
      <c r="Y208" s="33"/>
      <c r="Z208" s="33"/>
    </row>
    <row r="209" spans="1:26" ht="12.75" customHeight="1">
      <c r="A209" s="80"/>
      <c r="B209" s="86"/>
      <c r="C209" s="86"/>
      <c r="D209" s="86"/>
      <c r="E209" s="86"/>
      <c r="F209" s="86"/>
      <c r="G209" s="86"/>
      <c r="H209" s="86"/>
      <c r="I209" s="80"/>
      <c r="J209" s="86"/>
      <c r="K209" s="33"/>
      <c r="L209" s="33"/>
      <c r="M209" s="33"/>
      <c r="N209" s="33"/>
      <c r="O209" s="33"/>
      <c r="P209" s="33"/>
      <c r="Q209" s="33"/>
      <c r="R209" s="33"/>
      <c r="S209" s="33"/>
      <c r="T209" s="33"/>
      <c r="U209" s="33"/>
      <c r="V209" s="33"/>
      <c r="W209" s="33"/>
      <c r="X209" s="33"/>
      <c r="Y209" s="33"/>
      <c r="Z209" s="33"/>
    </row>
    <row r="210" spans="1:26" ht="12.75" customHeight="1">
      <c r="A210" s="80"/>
      <c r="B210" s="86"/>
      <c r="C210" s="86"/>
      <c r="D210" s="86"/>
      <c r="E210" s="86"/>
      <c r="F210" s="86"/>
      <c r="G210" s="86"/>
      <c r="H210" s="86"/>
      <c r="I210" s="80"/>
      <c r="J210" s="86"/>
      <c r="K210" s="33"/>
      <c r="L210" s="33"/>
      <c r="M210" s="33"/>
      <c r="N210" s="33"/>
      <c r="O210" s="33"/>
      <c r="P210" s="33"/>
      <c r="Q210" s="33"/>
      <c r="R210" s="33"/>
      <c r="S210" s="33"/>
      <c r="T210" s="33"/>
      <c r="U210" s="33"/>
      <c r="V210" s="33"/>
      <c r="W210" s="33"/>
      <c r="X210" s="33"/>
      <c r="Y210" s="33"/>
      <c r="Z210" s="33"/>
    </row>
    <row r="211" spans="1:26" ht="12.75" customHeight="1">
      <c r="A211" s="80"/>
      <c r="B211" s="86"/>
      <c r="C211" s="86"/>
      <c r="D211" s="86"/>
      <c r="E211" s="86"/>
      <c r="F211" s="86"/>
      <c r="G211" s="86"/>
      <c r="H211" s="86"/>
      <c r="I211" s="80"/>
      <c r="J211" s="86"/>
      <c r="K211" s="33"/>
      <c r="L211" s="33"/>
      <c r="M211" s="33"/>
      <c r="N211" s="33"/>
      <c r="O211" s="33"/>
      <c r="P211" s="33"/>
      <c r="Q211" s="33"/>
      <c r="R211" s="33"/>
      <c r="S211" s="33"/>
      <c r="T211" s="33"/>
      <c r="U211" s="33"/>
      <c r="V211" s="33"/>
      <c r="W211" s="33"/>
      <c r="X211" s="33"/>
      <c r="Y211" s="33"/>
      <c r="Z211" s="33"/>
    </row>
    <row r="212" spans="1:26" ht="12.75" customHeight="1">
      <c r="A212" s="80"/>
      <c r="B212" s="86"/>
      <c r="C212" s="86"/>
      <c r="D212" s="86"/>
      <c r="E212" s="86"/>
      <c r="F212" s="86"/>
      <c r="G212" s="86"/>
      <c r="H212" s="86"/>
      <c r="I212" s="80"/>
      <c r="J212" s="86"/>
      <c r="K212" s="33"/>
      <c r="L212" s="33"/>
      <c r="M212" s="33"/>
      <c r="N212" s="33"/>
      <c r="O212" s="33"/>
      <c r="P212" s="33"/>
      <c r="Q212" s="33"/>
      <c r="R212" s="33"/>
      <c r="S212" s="33"/>
      <c r="T212" s="33"/>
      <c r="U212" s="33"/>
      <c r="V212" s="33"/>
      <c r="W212" s="33"/>
      <c r="X212" s="33"/>
      <c r="Y212" s="33"/>
      <c r="Z212" s="33"/>
    </row>
    <row r="213" spans="1:26" ht="12.75" customHeight="1">
      <c r="A213" s="80"/>
      <c r="B213" s="86"/>
      <c r="C213" s="86"/>
      <c r="D213" s="86"/>
      <c r="E213" s="86"/>
      <c r="F213" s="86"/>
      <c r="G213" s="86"/>
      <c r="H213" s="86"/>
      <c r="I213" s="80"/>
      <c r="J213" s="86"/>
      <c r="K213" s="33"/>
      <c r="L213" s="33"/>
      <c r="M213" s="33"/>
      <c r="N213" s="33"/>
      <c r="O213" s="33"/>
      <c r="P213" s="33"/>
      <c r="Q213" s="33"/>
      <c r="R213" s="33"/>
      <c r="S213" s="33"/>
      <c r="T213" s="33"/>
      <c r="U213" s="33"/>
      <c r="V213" s="33"/>
      <c r="W213" s="33"/>
      <c r="X213" s="33"/>
      <c r="Y213" s="33"/>
      <c r="Z213" s="33"/>
    </row>
    <row r="214" spans="1:26" ht="12.75" customHeight="1">
      <c r="A214" s="80"/>
      <c r="B214" s="86"/>
      <c r="C214" s="86"/>
      <c r="D214" s="86"/>
      <c r="E214" s="86"/>
      <c r="F214" s="86"/>
      <c r="G214" s="86"/>
      <c r="H214" s="86"/>
      <c r="I214" s="80"/>
      <c r="J214" s="86"/>
      <c r="K214" s="33"/>
      <c r="L214" s="33"/>
      <c r="M214" s="33"/>
      <c r="N214" s="33"/>
      <c r="O214" s="33"/>
      <c r="P214" s="33"/>
      <c r="Q214" s="33"/>
      <c r="R214" s="33"/>
      <c r="S214" s="33"/>
      <c r="T214" s="33"/>
      <c r="U214" s="33"/>
      <c r="V214" s="33"/>
      <c r="W214" s="33"/>
      <c r="X214" s="33"/>
      <c r="Y214" s="33"/>
      <c r="Z214" s="33"/>
    </row>
    <row r="215" spans="1:26" ht="12.75" customHeight="1">
      <c r="A215" s="80"/>
      <c r="B215" s="86"/>
      <c r="C215" s="86"/>
      <c r="D215" s="86"/>
      <c r="E215" s="86"/>
      <c r="F215" s="86"/>
      <c r="G215" s="86"/>
      <c r="H215" s="86"/>
      <c r="I215" s="80"/>
      <c r="J215" s="86"/>
      <c r="K215" s="33"/>
      <c r="L215" s="33"/>
      <c r="M215" s="33"/>
      <c r="N215" s="33"/>
      <c r="O215" s="33"/>
      <c r="P215" s="33"/>
      <c r="Q215" s="33"/>
      <c r="R215" s="33"/>
      <c r="S215" s="33"/>
      <c r="T215" s="33"/>
      <c r="U215" s="33"/>
      <c r="V215" s="33"/>
      <c r="W215" s="33"/>
      <c r="X215" s="33"/>
      <c r="Y215" s="33"/>
      <c r="Z215" s="33"/>
    </row>
    <row r="216" spans="1:26" ht="12.75" customHeight="1">
      <c r="A216" s="80"/>
      <c r="B216" s="86"/>
      <c r="C216" s="86"/>
      <c r="D216" s="86"/>
      <c r="E216" s="86"/>
      <c r="F216" s="86"/>
      <c r="G216" s="86"/>
      <c r="H216" s="86"/>
      <c r="I216" s="80"/>
      <c r="J216" s="86"/>
      <c r="K216" s="33"/>
      <c r="L216" s="33"/>
      <c r="M216" s="33"/>
      <c r="N216" s="33"/>
      <c r="O216" s="33"/>
      <c r="P216" s="33"/>
      <c r="Q216" s="33"/>
      <c r="R216" s="33"/>
      <c r="S216" s="33"/>
      <c r="T216" s="33"/>
      <c r="U216" s="33"/>
      <c r="V216" s="33"/>
      <c r="W216" s="33"/>
      <c r="X216" s="33"/>
      <c r="Y216" s="33"/>
      <c r="Z216" s="33"/>
    </row>
    <row r="217" spans="1:26" ht="12.75" customHeight="1">
      <c r="A217" s="80"/>
      <c r="B217" s="86"/>
      <c r="C217" s="86"/>
      <c r="D217" s="86"/>
      <c r="E217" s="86"/>
      <c r="F217" s="86"/>
      <c r="G217" s="86"/>
      <c r="H217" s="86"/>
      <c r="I217" s="80"/>
      <c r="J217" s="86"/>
      <c r="K217" s="33"/>
      <c r="L217" s="33"/>
      <c r="M217" s="33"/>
      <c r="N217" s="33"/>
      <c r="O217" s="33"/>
      <c r="P217" s="33"/>
      <c r="Q217" s="33"/>
      <c r="R217" s="33"/>
      <c r="S217" s="33"/>
      <c r="T217" s="33"/>
      <c r="U217" s="33"/>
      <c r="V217" s="33"/>
      <c r="W217" s="33"/>
      <c r="X217" s="33"/>
      <c r="Y217" s="33"/>
      <c r="Z217" s="33"/>
    </row>
    <row r="218" spans="1:26" ht="12.75" customHeight="1">
      <c r="A218" s="80"/>
      <c r="B218" s="86"/>
      <c r="C218" s="86"/>
      <c r="D218" s="86"/>
      <c r="E218" s="86"/>
      <c r="F218" s="86"/>
      <c r="G218" s="86"/>
      <c r="H218" s="86"/>
      <c r="I218" s="80"/>
      <c r="J218" s="86"/>
      <c r="K218" s="33"/>
      <c r="L218" s="33"/>
      <c r="M218" s="33"/>
      <c r="N218" s="33"/>
      <c r="O218" s="33"/>
      <c r="P218" s="33"/>
      <c r="Q218" s="33"/>
      <c r="R218" s="33"/>
      <c r="S218" s="33"/>
      <c r="T218" s="33"/>
      <c r="U218" s="33"/>
      <c r="V218" s="33"/>
      <c r="W218" s="33"/>
      <c r="X218" s="33"/>
      <c r="Y218" s="33"/>
      <c r="Z218" s="33"/>
    </row>
    <row r="219" spans="1:26" ht="12.75" customHeight="1">
      <c r="A219" s="80"/>
      <c r="B219" s="86"/>
      <c r="C219" s="86"/>
      <c r="D219" s="86"/>
      <c r="E219" s="86"/>
      <c r="F219" s="86"/>
      <c r="G219" s="86"/>
      <c r="H219" s="86"/>
      <c r="I219" s="80"/>
      <c r="J219" s="86"/>
      <c r="K219" s="33"/>
      <c r="L219" s="33"/>
      <c r="M219" s="33"/>
      <c r="N219" s="33"/>
      <c r="O219" s="33"/>
      <c r="P219" s="33"/>
      <c r="Q219" s="33"/>
      <c r="R219" s="33"/>
      <c r="S219" s="33"/>
      <c r="T219" s="33"/>
      <c r="U219" s="33"/>
      <c r="V219" s="33"/>
      <c r="W219" s="33"/>
      <c r="X219" s="33"/>
      <c r="Y219" s="33"/>
      <c r="Z219" s="33"/>
    </row>
    <row r="220" spans="1:26" ht="12.75" customHeight="1">
      <c r="A220" s="80"/>
      <c r="B220" s="86"/>
      <c r="C220" s="86"/>
      <c r="D220" s="86"/>
      <c r="E220" s="86"/>
      <c r="F220" s="86"/>
      <c r="G220" s="86"/>
      <c r="H220" s="86"/>
      <c r="I220" s="80"/>
      <c r="J220" s="86"/>
      <c r="K220" s="33"/>
      <c r="L220" s="33"/>
      <c r="M220" s="33"/>
      <c r="N220" s="33"/>
      <c r="O220" s="33"/>
      <c r="P220" s="33"/>
      <c r="Q220" s="33"/>
      <c r="R220" s="33"/>
      <c r="S220" s="33"/>
      <c r="T220" s="33"/>
      <c r="U220" s="33"/>
      <c r="V220" s="33"/>
      <c r="W220" s="33"/>
      <c r="X220" s="33"/>
      <c r="Y220" s="33"/>
      <c r="Z220" s="33"/>
    </row>
    <row r="221" spans="1:26" ht="12.75" customHeight="1">
      <c r="A221" s="80"/>
      <c r="B221" s="86"/>
      <c r="C221" s="86"/>
      <c r="D221" s="86"/>
      <c r="E221" s="86"/>
      <c r="F221" s="86"/>
      <c r="G221" s="86"/>
      <c r="H221" s="86"/>
      <c r="I221" s="80"/>
      <c r="J221" s="86"/>
      <c r="K221" s="33"/>
      <c r="L221" s="33"/>
      <c r="M221" s="33"/>
      <c r="N221" s="33"/>
      <c r="O221" s="33"/>
      <c r="P221" s="33"/>
      <c r="Q221" s="33"/>
      <c r="R221" s="33"/>
      <c r="S221" s="33"/>
      <c r="T221" s="33"/>
      <c r="U221" s="33"/>
      <c r="V221" s="33"/>
      <c r="W221" s="33"/>
      <c r="X221" s="33"/>
      <c r="Y221" s="33"/>
      <c r="Z221" s="33"/>
    </row>
    <row r="222" spans="1:26" ht="12.75" customHeight="1">
      <c r="A222" s="80"/>
      <c r="B222" s="86"/>
      <c r="C222" s="86"/>
      <c r="D222" s="86"/>
      <c r="E222" s="86"/>
      <c r="F222" s="86"/>
      <c r="G222" s="86"/>
      <c r="H222" s="86"/>
      <c r="I222" s="80"/>
      <c r="J222" s="86"/>
      <c r="K222" s="33"/>
      <c r="L222" s="33"/>
      <c r="M222" s="33"/>
      <c r="N222" s="33"/>
      <c r="O222" s="33"/>
      <c r="P222" s="33"/>
      <c r="Q222" s="33"/>
      <c r="R222" s="33"/>
      <c r="S222" s="33"/>
      <c r="T222" s="33"/>
      <c r="U222" s="33"/>
      <c r="V222" s="33"/>
      <c r="W222" s="33"/>
      <c r="X222" s="33"/>
      <c r="Y222" s="33"/>
      <c r="Z222" s="33"/>
    </row>
    <row r="223" spans="1:26" ht="12.75" customHeight="1">
      <c r="A223" s="80"/>
      <c r="B223" s="86"/>
      <c r="C223" s="86"/>
      <c r="D223" s="86"/>
      <c r="E223" s="86"/>
      <c r="F223" s="86"/>
      <c r="G223" s="86"/>
      <c r="H223" s="86"/>
      <c r="I223" s="80"/>
      <c r="J223" s="86"/>
      <c r="K223" s="33"/>
      <c r="L223" s="33"/>
      <c r="M223" s="33"/>
      <c r="N223" s="33"/>
      <c r="O223" s="33"/>
      <c r="P223" s="33"/>
      <c r="Q223" s="33"/>
      <c r="R223" s="33"/>
      <c r="S223" s="33"/>
      <c r="T223" s="33"/>
      <c r="U223" s="33"/>
      <c r="V223" s="33"/>
      <c r="W223" s="33"/>
      <c r="X223" s="33"/>
      <c r="Y223" s="33"/>
      <c r="Z223" s="33"/>
    </row>
    <row r="224" spans="1:26" ht="12.75" customHeight="1">
      <c r="A224" s="80"/>
      <c r="B224" s="86"/>
      <c r="C224" s="86"/>
      <c r="D224" s="86"/>
      <c r="E224" s="86"/>
      <c r="F224" s="86"/>
      <c r="G224" s="86"/>
      <c r="H224" s="86"/>
      <c r="I224" s="80"/>
      <c r="J224" s="86"/>
      <c r="K224" s="33"/>
      <c r="L224" s="33"/>
      <c r="M224" s="33"/>
      <c r="N224" s="33"/>
      <c r="O224" s="33"/>
      <c r="P224" s="33"/>
      <c r="Q224" s="33"/>
      <c r="R224" s="33"/>
      <c r="S224" s="33"/>
      <c r="T224" s="33"/>
      <c r="U224" s="33"/>
      <c r="V224" s="33"/>
      <c r="W224" s="33"/>
      <c r="X224" s="33"/>
      <c r="Y224" s="33"/>
      <c r="Z224" s="33"/>
    </row>
    <row r="225" spans="1:26" ht="12.75" customHeight="1">
      <c r="A225" s="80"/>
      <c r="B225" s="86"/>
      <c r="C225" s="86"/>
      <c r="D225" s="86"/>
      <c r="E225" s="86"/>
      <c r="F225" s="86"/>
      <c r="G225" s="86"/>
      <c r="H225" s="86"/>
      <c r="I225" s="80"/>
      <c r="J225" s="86"/>
      <c r="K225" s="33"/>
      <c r="L225" s="33"/>
      <c r="M225" s="33"/>
      <c r="N225" s="33"/>
      <c r="O225" s="33"/>
      <c r="P225" s="33"/>
      <c r="Q225" s="33"/>
      <c r="R225" s="33"/>
      <c r="S225" s="33"/>
      <c r="T225" s="33"/>
      <c r="U225" s="33"/>
      <c r="V225" s="33"/>
      <c r="W225" s="33"/>
      <c r="X225" s="33"/>
      <c r="Y225" s="33"/>
      <c r="Z225" s="33"/>
    </row>
    <row r="226" spans="1:26" ht="12.75" customHeight="1">
      <c r="A226" s="80"/>
      <c r="B226" s="86"/>
      <c r="C226" s="86"/>
      <c r="D226" s="86"/>
      <c r="E226" s="86"/>
      <c r="F226" s="86"/>
      <c r="G226" s="86"/>
      <c r="H226" s="86"/>
      <c r="I226" s="80"/>
      <c r="J226" s="86"/>
      <c r="K226" s="33"/>
      <c r="L226" s="33"/>
      <c r="M226" s="33"/>
      <c r="N226" s="33"/>
      <c r="O226" s="33"/>
      <c r="P226" s="33"/>
      <c r="Q226" s="33"/>
      <c r="R226" s="33"/>
      <c r="S226" s="33"/>
      <c r="T226" s="33"/>
      <c r="U226" s="33"/>
      <c r="V226" s="33"/>
      <c r="W226" s="33"/>
      <c r="X226" s="33"/>
      <c r="Y226" s="33"/>
      <c r="Z226" s="33"/>
    </row>
    <row r="227" spans="1:26" ht="12.75" customHeight="1">
      <c r="A227" s="80"/>
      <c r="B227" s="86"/>
      <c r="C227" s="86"/>
      <c r="D227" s="86"/>
      <c r="E227" s="86"/>
      <c r="F227" s="86"/>
      <c r="G227" s="86"/>
      <c r="H227" s="86"/>
      <c r="I227" s="80"/>
      <c r="J227" s="86"/>
      <c r="K227" s="33"/>
      <c r="L227" s="33"/>
      <c r="M227" s="33"/>
      <c r="N227" s="33"/>
      <c r="O227" s="33"/>
      <c r="P227" s="33"/>
      <c r="Q227" s="33"/>
      <c r="R227" s="33"/>
      <c r="S227" s="33"/>
      <c r="T227" s="33"/>
      <c r="U227" s="33"/>
      <c r="V227" s="33"/>
      <c r="W227" s="33"/>
      <c r="X227" s="33"/>
      <c r="Y227" s="33"/>
      <c r="Z227" s="33"/>
    </row>
    <row r="228" spans="1:26" ht="12.75" customHeight="1">
      <c r="A228" s="80"/>
      <c r="B228" s="86"/>
      <c r="C228" s="86"/>
      <c r="D228" s="86"/>
      <c r="E228" s="86"/>
      <c r="F228" s="86"/>
      <c r="G228" s="86"/>
      <c r="H228" s="86"/>
      <c r="I228" s="80"/>
      <c r="J228" s="86"/>
      <c r="K228" s="33"/>
      <c r="L228" s="33"/>
      <c r="M228" s="33"/>
      <c r="N228" s="33"/>
      <c r="O228" s="33"/>
      <c r="P228" s="33"/>
      <c r="Q228" s="33"/>
      <c r="R228" s="33"/>
      <c r="S228" s="33"/>
      <c r="T228" s="33"/>
      <c r="U228" s="33"/>
      <c r="V228" s="33"/>
      <c r="W228" s="33"/>
      <c r="X228" s="33"/>
      <c r="Y228" s="33"/>
      <c r="Z228" s="33"/>
    </row>
    <row r="229" spans="1:26" ht="12.75" customHeight="1">
      <c r="A229" s="80"/>
      <c r="B229" s="86"/>
      <c r="C229" s="86"/>
      <c r="D229" s="86"/>
      <c r="E229" s="86"/>
      <c r="F229" s="86"/>
      <c r="G229" s="86"/>
      <c r="H229" s="86"/>
      <c r="I229" s="80"/>
      <c r="J229" s="86"/>
      <c r="K229" s="33"/>
      <c r="L229" s="33"/>
      <c r="M229" s="33"/>
      <c r="N229" s="33"/>
      <c r="O229" s="33"/>
      <c r="P229" s="33"/>
      <c r="Q229" s="33"/>
      <c r="R229" s="33"/>
      <c r="S229" s="33"/>
      <c r="T229" s="33"/>
      <c r="U229" s="33"/>
      <c r="V229" s="33"/>
      <c r="W229" s="33"/>
      <c r="X229" s="33"/>
      <c r="Y229" s="33"/>
      <c r="Z229" s="33"/>
    </row>
    <row r="230" spans="1:26" ht="12.75" customHeight="1">
      <c r="A230" s="80"/>
      <c r="B230" s="86"/>
      <c r="C230" s="86"/>
      <c r="D230" s="86"/>
      <c r="E230" s="86"/>
      <c r="F230" s="86"/>
      <c r="G230" s="86"/>
      <c r="H230" s="86"/>
      <c r="I230" s="80"/>
      <c r="J230" s="86"/>
      <c r="K230" s="33"/>
      <c r="L230" s="33"/>
      <c r="M230" s="33"/>
      <c r="N230" s="33"/>
      <c r="O230" s="33"/>
      <c r="P230" s="33"/>
      <c r="Q230" s="33"/>
      <c r="R230" s="33"/>
      <c r="S230" s="33"/>
      <c r="T230" s="33"/>
      <c r="U230" s="33"/>
      <c r="V230" s="33"/>
      <c r="W230" s="33"/>
      <c r="X230" s="33"/>
      <c r="Y230" s="33"/>
      <c r="Z230" s="33"/>
    </row>
    <row r="231" spans="1:26" ht="12.75" customHeight="1">
      <c r="A231" s="80"/>
      <c r="B231" s="86"/>
      <c r="C231" s="86"/>
      <c r="D231" s="86"/>
      <c r="E231" s="86"/>
      <c r="F231" s="86"/>
      <c r="G231" s="86"/>
      <c r="H231" s="86"/>
      <c r="I231" s="80"/>
      <c r="J231" s="86"/>
      <c r="K231" s="33"/>
      <c r="L231" s="33"/>
      <c r="M231" s="33"/>
      <c r="N231" s="33"/>
      <c r="O231" s="33"/>
      <c r="P231" s="33"/>
      <c r="Q231" s="33"/>
      <c r="R231" s="33"/>
      <c r="S231" s="33"/>
      <c r="T231" s="33"/>
      <c r="U231" s="33"/>
      <c r="V231" s="33"/>
      <c r="W231" s="33"/>
      <c r="X231" s="33"/>
      <c r="Y231" s="33"/>
      <c r="Z231" s="33"/>
    </row>
    <row r="232" spans="1:26" ht="12.75" customHeight="1">
      <c r="A232" s="80"/>
      <c r="B232" s="86"/>
      <c r="C232" s="86"/>
      <c r="D232" s="86"/>
      <c r="E232" s="86"/>
      <c r="F232" s="86"/>
      <c r="G232" s="86"/>
      <c r="H232" s="86"/>
      <c r="I232" s="80"/>
      <c r="J232" s="86"/>
      <c r="K232" s="33"/>
      <c r="L232" s="33"/>
      <c r="M232" s="33"/>
      <c r="N232" s="33"/>
      <c r="O232" s="33"/>
      <c r="P232" s="33"/>
      <c r="Q232" s="33"/>
      <c r="R232" s="33"/>
      <c r="S232" s="33"/>
      <c r="T232" s="33"/>
      <c r="U232" s="33"/>
      <c r="V232" s="33"/>
      <c r="W232" s="33"/>
      <c r="X232" s="33"/>
      <c r="Y232" s="33"/>
      <c r="Z232" s="33"/>
    </row>
    <row r="233" spans="1:26" ht="12.75" customHeight="1">
      <c r="A233" s="80"/>
      <c r="B233" s="86"/>
      <c r="C233" s="86"/>
      <c r="D233" s="86"/>
      <c r="E233" s="86"/>
      <c r="F233" s="86"/>
      <c r="G233" s="86"/>
      <c r="H233" s="86"/>
      <c r="I233" s="80"/>
      <c r="J233" s="86"/>
      <c r="K233" s="33"/>
      <c r="L233" s="33"/>
      <c r="M233" s="33"/>
      <c r="N233" s="33"/>
      <c r="O233" s="33"/>
      <c r="P233" s="33"/>
      <c r="Q233" s="33"/>
      <c r="R233" s="33"/>
      <c r="S233" s="33"/>
      <c r="T233" s="33"/>
      <c r="U233" s="33"/>
      <c r="V233" s="33"/>
      <c r="W233" s="33"/>
      <c r="X233" s="33"/>
      <c r="Y233" s="33"/>
      <c r="Z233" s="33"/>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H1"/>
    <mergeCell ref="A2:H2"/>
    <mergeCell ref="A3:H3"/>
    <mergeCell ref="A4:H4"/>
    <mergeCell ref="A5:H5"/>
    <mergeCell ref="A6:H6"/>
    <mergeCell ref="A7:H7"/>
    <mergeCell ref="A8:A10"/>
    <mergeCell ref="B8:B9"/>
    <mergeCell ref="C8:D8"/>
    <mergeCell ref="E8:F8"/>
    <mergeCell ref="G8:H8"/>
    <mergeCell ref="C9:D9"/>
    <mergeCell ref="E9:F9"/>
    <mergeCell ref="E26:F26"/>
    <mergeCell ref="E29:F29"/>
    <mergeCell ref="B30:C30"/>
    <mergeCell ref="B32:C32"/>
    <mergeCell ref="G9:H9"/>
    <mergeCell ref="A11:H11"/>
    <mergeCell ref="A25:B25"/>
    <mergeCell ref="C25:D25"/>
    <mergeCell ref="E25:F25"/>
    <mergeCell ref="G25:H25"/>
    <mergeCell ref="G26:H26"/>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election activeCell="T33" sqref="T33"/>
    </sheetView>
  </sheetViews>
  <sheetFormatPr baseColWidth="10" defaultColWidth="14.42578125" defaultRowHeight="15" customHeight="1"/>
  <cols>
    <col min="1" max="26" width="10.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4" workbookViewId="0">
      <selection activeCell="F10" sqref="F10"/>
    </sheetView>
  </sheetViews>
  <sheetFormatPr baseColWidth="10" defaultColWidth="14.42578125" defaultRowHeight="15" customHeight="1"/>
  <cols>
    <col min="1" max="1" width="10" customWidth="1"/>
    <col min="2" max="2" width="55.5703125" customWidth="1"/>
    <col min="3" max="3" width="12.7109375" customWidth="1"/>
    <col min="4" max="4" width="46.42578125" customWidth="1"/>
    <col min="5" max="5" width="10.28515625" customWidth="1"/>
    <col min="6" max="6" width="42.7109375" customWidth="1"/>
    <col min="7" max="7" width="11.42578125" customWidth="1"/>
    <col min="8" max="8" width="43.28515625" customWidth="1"/>
    <col min="9" max="26" width="11.42578125" customWidth="1"/>
  </cols>
  <sheetData>
    <row r="1" spans="1:26" ht="84" customHeight="1">
      <c r="A1" s="30"/>
      <c r="B1" s="263" t="s">
        <v>58</v>
      </c>
      <c r="C1" s="217"/>
      <c r="D1" s="217"/>
      <c r="E1" s="217"/>
      <c r="F1" s="217"/>
      <c r="G1" s="217"/>
      <c r="H1" s="217"/>
      <c r="I1" s="28"/>
      <c r="J1" s="28"/>
      <c r="K1" s="28"/>
      <c r="L1" s="28"/>
      <c r="M1" s="28"/>
      <c r="N1" s="28"/>
      <c r="O1" s="28"/>
      <c r="P1" s="28"/>
      <c r="Q1" s="28"/>
      <c r="R1" s="28"/>
      <c r="S1" s="28"/>
      <c r="T1" s="28"/>
      <c r="U1" s="28"/>
      <c r="V1" s="28"/>
      <c r="W1" s="28"/>
      <c r="X1" s="28"/>
      <c r="Y1" s="28"/>
      <c r="Z1" s="28"/>
    </row>
    <row r="2" spans="1:26" ht="30.75" customHeight="1">
      <c r="A2" s="30"/>
      <c r="B2" s="264" t="s">
        <v>59</v>
      </c>
      <c r="C2" s="217"/>
      <c r="D2" s="217"/>
      <c r="E2" s="217"/>
      <c r="F2" s="217"/>
      <c r="G2" s="217"/>
      <c r="H2" s="217"/>
      <c r="I2" s="28"/>
      <c r="J2" s="28"/>
      <c r="K2" s="28"/>
      <c r="L2" s="28"/>
      <c r="M2" s="28"/>
      <c r="N2" s="28"/>
      <c r="O2" s="28"/>
      <c r="P2" s="28"/>
      <c r="Q2" s="28"/>
      <c r="R2" s="28"/>
      <c r="S2" s="28"/>
      <c r="T2" s="28"/>
      <c r="U2" s="28"/>
      <c r="V2" s="28"/>
      <c r="W2" s="28"/>
      <c r="X2" s="28"/>
      <c r="Y2" s="28"/>
      <c r="Z2" s="28"/>
    </row>
    <row r="3" spans="1:26" ht="41.25" customHeight="1">
      <c r="A3" s="30"/>
      <c r="B3" s="263" t="s">
        <v>60</v>
      </c>
      <c r="C3" s="217"/>
      <c r="D3" s="217"/>
      <c r="E3" s="217"/>
      <c r="F3" s="217"/>
      <c r="G3" s="217"/>
      <c r="H3" s="217"/>
      <c r="I3" s="28"/>
      <c r="J3" s="28"/>
      <c r="K3" s="28"/>
      <c r="L3" s="28"/>
      <c r="M3" s="28"/>
      <c r="N3" s="28"/>
      <c r="O3" s="28"/>
      <c r="P3" s="28"/>
      <c r="Q3" s="28"/>
      <c r="R3" s="28"/>
      <c r="S3" s="28"/>
      <c r="T3" s="28"/>
      <c r="U3" s="28"/>
      <c r="V3" s="28"/>
      <c r="W3" s="28"/>
      <c r="X3" s="28"/>
      <c r="Y3" s="28"/>
      <c r="Z3" s="28"/>
    </row>
    <row r="4" spans="1:26" ht="30.75" customHeight="1">
      <c r="A4" s="28"/>
      <c r="B4" s="265"/>
      <c r="C4" s="217"/>
      <c r="D4" s="217"/>
      <c r="E4" s="217"/>
      <c r="F4" s="217"/>
      <c r="G4" s="217"/>
      <c r="H4" s="217"/>
      <c r="I4" s="28"/>
      <c r="J4" s="28"/>
      <c r="K4" s="28"/>
      <c r="L4" s="28"/>
      <c r="M4" s="28"/>
      <c r="N4" s="28"/>
      <c r="O4" s="28"/>
      <c r="P4" s="28"/>
      <c r="Q4" s="28"/>
      <c r="R4" s="28"/>
      <c r="S4" s="28"/>
      <c r="T4" s="28"/>
      <c r="U4" s="28"/>
      <c r="V4" s="28"/>
      <c r="W4" s="28"/>
      <c r="X4" s="28"/>
      <c r="Y4" s="28"/>
      <c r="Z4" s="28"/>
    </row>
    <row r="5" spans="1:26" ht="33" customHeight="1">
      <c r="A5" s="256"/>
      <c r="B5" s="257" t="s">
        <v>32</v>
      </c>
      <c r="C5" s="258">
        <v>1</v>
      </c>
      <c r="D5" s="224"/>
      <c r="E5" s="258">
        <v>2</v>
      </c>
      <c r="F5" s="224"/>
      <c r="G5" s="258">
        <v>3</v>
      </c>
      <c r="H5" s="224"/>
      <c r="I5" s="33"/>
      <c r="J5" s="33"/>
      <c r="K5" s="33"/>
      <c r="L5" s="33"/>
      <c r="M5" s="33"/>
      <c r="N5" s="33"/>
      <c r="O5" s="33"/>
      <c r="P5" s="33"/>
      <c r="Q5" s="33"/>
      <c r="R5" s="33"/>
      <c r="S5" s="33"/>
      <c r="T5" s="33"/>
      <c r="U5" s="33"/>
      <c r="V5" s="33"/>
      <c r="W5" s="33"/>
      <c r="X5" s="33"/>
      <c r="Y5" s="33"/>
      <c r="Z5" s="33"/>
    </row>
    <row r="6" spans="1:26" ht="59.25" customHeight="1">
      <c r="A6" s="250"/>
      <c r="B6" s="220"/>
      <c r="C6" s="268" t="s">
        <v>12</v>
      </c>
      <c r="D6" s="269"/>
      <c r="E6" s="268" t="s">
        <v>16</v>
      </c>
      <c r="F6" s="269"/>
      <c r="G6" s="268" t="s">
        <v>19</v>
      </c>
      <c r="H6" s="269"/>
      <c r="I6" s="33"/>
      <c r="J6" s="33"/>
      <c r="K6" s="33"/>
      <c r="L6" s="33"/>
      <c r="M6" s="33"/>
      <c r="N6" s="33"/>
      <c r="O6" s="33"/>
      <c r="P6" s="33"/>
      <c r="Q6" s="33"/>
      <c r="R6" s="33"/>
      <c r="S6" s="33"/>
      <c r="T6" s="33"/>
      <c r="U6" s="33"/>
      <c r="V6" s="33"/>
      <c r="W6" s="33"/>
      <c r="X6" s="33"/>
      <c r="Y6" s="33"/>
      <c r="Z6" s="33"/>
    </row>
    <row r="7" spans="1:26" ht="33" customHeight="1">
      <c r="A7" s="220"/>
      <c r="B7" s="87" t="s">
        <v>33</v>
      </c>
      <c r="C7" s="87" t="s">
        <v>34</v>
      </c>
      <c r="D7" s="88" t="s">
        <v>61</v>
      </c>
      <c r="E7" s="87" t="s">
        <v>34</v>
      </c>
      <c r="F7" s="88" t="s">
        <v>61</v>
      </c>
      <c r="G7" s="87" t="s">
        <v>34</v>
      </c>
      <c r="H7" s="88" t="s">
        <v>61</v>
      </c>
      <c r="I7" s="33"/>
      <c r="J7" s="33"/>
      <c r="K7" s="33"/>
      <c r="L7" s="33"/>
      <c r="M7" s="33"/>
      <c r="N7" s="33"/>
      <c r="O7" s="33"/>
      <c r="P7" s="33"/>
      <c r="Q7" s="33"/>
      <c r="R7" s="33"/>
      <c r="S7" s="33"/>
      <c r="T7" s="33"/>
      <c r="U7" s="33"/>
      <c r="V7" s="33"/>
      <c r="W7" s="33"/>
      <c r="X7" s="33"/>
      <c r="Y7" s="33"/>
      <c r="Z7" s="33"/>
    </row>
    <row r="8" spans="1:26" ht="33" customHeight="1">
      <c r="A8" s="89"/>
      <c r="B8" s="266"/>
      <c r="C8" s="223"/>
      <c r="D8" s="223"/>
      <c r="E8" s="223"/>
      <c r="F8" s="223"/>
      <c r="G8" s="223"/>
      <c r="H8" s="224"/>
      <c r="I8" s="33"/>
      <c r="J8" s="33"/>
      <c r="K8" s="33"/>
      <c r="L8" s="33"/>
      <c r="M8" s="33"/>
      <c r="N8" s="33"/>
      <c r="O8" s="33"/>
      <c r="P8" s="33"/>
      <c r="Q8" s="33"/>
      <c r="R8" s="33"/>
      <c r="S8" s="33"/>
      <c r="T8" s="33"/>
      <c r="U8" s="33"/>
      <c r="V8" s="33"/>
      <c r="W8" s="33"/>
      <c r="X8" s="33"/>
      <c r="Y8" s="33"/>
      <c r="Z8" s="33"/>
    </row>
    <row r="9" spans="1:26" ht="65.25" customHeight="1">
      <c r="A9" s="90">
        <v>1</v>
      </c>
      <c r="B9" s="91" t="s">
        <v>62</v>
      </c>
      <c r="C9" s="92" t="s">
        <v>63</v>
      </c>
      <c r="D9" s="93"/>
      <c r="E9" s="92" t="s">
        <v>63</v>
      </c>
      <c r="F9" s="93"/>
      <c r="G9" s="92" t="s">
        <v>63</v>
      </c>
      <c r="H9" s="93"/>
      <c r="I9" s="33"/>
      <c r="J9" s="33"/>
      <c r="K9" s="33"/>
      <c r="L9" s="33"/>
      <c r="M9" s="33"/>
      <c r="N9" s="33"/>
      <c r="O9" s="33"/>
      <c r="P9" s="33"/>
      <c r="Q9" s="33"/>
      <c r="R9" s="33"/>
      <c r="S9" s="33"/>
      <c r="T9" s="33"/>
      <c r="U9" s="33"/>
      <c r="V9" s="33"/>
      <c r="W9" s="33"/>
      <c r="X9" s="33"/>
      <c r="Y9" s="33"/>
      <c r="Z9" s="33"/>
    </row>
    <row r="10" spans="1:26" ht="94.5" customHeight="1">
      <c r="A10" s="90">
        <v>2</v>
      </c>
      <c r="B10" s="91" t="s">
        <v>64</v>
      </c>
      <c r="C10" s="380" t="s">
        <v>63</v>
      </c>
      <c r="D10" s="381" t="s">
        <v>626</v>
      </c>
      <c r="E10" s="92" t="s">
        <v>63</v>
      </c>
      <c r="F10" s="93"/>
      <c r="G10" s="94" t="s">
        <v>43</v>
      </c>
      <c r="H10" s="94" t="s">
        <v>472</v>
      </c>
      <c r="I10" s="33"/>
      <c r="J10" s="33"/>
      <c r="K10" s="33"/>
      <c r="L10" s="33"/>
      <c r="M10" s="33"/>
      <c r="N10" s="33"/>
      <c r="O10" s="33"/>
      <c r="P10" s="33"/>
      <c r="Q10" s="33"/>
      <c r="R10" s="33"/>
      <c r="S10" s="33"/>
      <c r="T10" s="33"/>
      <c r="U10" s="33"/>
      <c r="V10" s="33"/>
      <c r="W10" s="33"/>
      <c r="X10" s="33"/>
      <c r="Y10" s="33"/>
      <c r="Z10" s="33"/>
    </row>
    <row r="11" spans="1:26" ht="94.5" customHeight="1">
      <c r="A11" s="90">
        <v>3</v>
      </c>
      <c r="B11" s="91" t="s">
        <v>65</v>
      </c>
      <c r="C11" s="380" t="s">
        <v>63</v>
      </c>
      <c r="D11" s="381" t="s">
        <v>627</v>
      </c>
      <c r="E11" s="92" t="s">
        <v>63</v>
      </c>
      <c r="F11" s="93"/>
      <c r="G11" s="94" t="s">
        <v>43</v>
      </c>
      <c r="H11" s="94" t="s">
        <v>66</v>
      </c>
      <c r="I11" s="33"/>
      <c r="J11" s="33"/>
      <c r="K11" s="33"/>
      <c r="L11" s="33"/>
      <c r="M11" s="33"/>
      <c r="N11" s="33"/>
      <c r="O11" s="33"/>
      <c r="P11" s="33"/>
      <c r="Q11" s="33"/>
      <c r="R11" s="33"/>
      <c r="S11" s="33"/>
      <c r="T11" s="33"/>
      <c r="U11" s="33"/>
      <c r="V11" s="33"/>
      <c r="W11" s="33"/>
      <c r="X11" s="33"/>
      <c r="Y11" s="33"/>
      <c r="Z11" s="33"/>
    </row>
    <row r="12" spans="1:26" ht="43.5" customHeight="1">
      <c r="A12" s="261" t="s">
        <v>52</v>
      </c>
      <c r="B12" s="224"/>
      <c r="C12" s="267" t="s">
        <v>53</v>
      </c>
      <c r="D12" s="224"/>
      <c r="E12" s="267" t="s">
        <v>53</v>
      </c>
      <c r="F12" s="224"/>
      <c r="G12" s="262" t="s">
        <v>67</v>
      </c>
      <c r="H12" s="224"/>
      <c r="I12" s="61"/>
      <c r="J12" s="61"/>
      <c r="K12" s="61"/>
      <c r="L12" s="61"/>
      <c r="M12" s="61"/>
      <c r="N12" s="61"/>
      <c r="O12" s="61"/>
      <c r="P12" s="61"/>
      <c r="Q12" s="61"/>
      <c r="R12" s="61"/>
      <c r="S12" s="61"/>
      <c r="T12" s="61"/>
      <c r="U12" s="61"/>
      <c r="V12" s="61"/>
      <c r="W12" s="61"/>
      <c r="X12" s="61"/>
      <c r="Y12" s="61"/>
      <c r="Z12" s="61"/>
    </row>
    <row r="13" spans="1:26" ht="12.75" customHeight="1">
      <c r="A13" s="80"/>
      <c r="B13" s="86"/>
      <c r="C13" s="80"/>
      <c r="D13" s="86"/>
      <c r="E13" s="33"/>
      <c r="F13" s="33"/>
      <c r="G13" s="33"/>
      <c r="H13" s="33"/>
      <c r="I13" s="33"/>
      <c r="J13" s="33"/>
      <c r="K13" s="33"/>
      <c r="L13" s="33"/>
      <c r="M13" s="33"/>
      <c r="N13" s="33"/>
      <c r="O13" s="33"/>
      <c r="P13" s="33"/>
      <c r="Q13" s="33"/>
      <c r="R13" s="33"/>
      <c r="S13" s="33"/>
      <c r="T13" s="33"/>
      <c r="U13" s="33"/>
      <c r="V13" s="33"/>
      <c r="W13" s="33"/>
      <c r="X13" s="33"/>
      <c r="Y13" s="33"/>
      <c r="Z13" s="33"/>
    </row>
    <row r="14" spans="1:26" ht="12.75" customHeight="1">
      <c r="A14" s="80"/>
      <c r="B14" s="86"/>
      <c r="C14" s="80"/>
      <c r="D14" s="86"/>
      <c r="E14" s="33"/>
      <c r="F14" s="33"/>
      <c r="G14" s="33"/>
      <c r="H14" s="33"/>
      <c r="I14" s="33"/>
      <c r="J14" s="33"/>
      <c r="K14" s="33"/>
      <c r="L14" s="33"/>
      <c r="M14" s="33"/>
      <c r="N14" s="33"/>
      <c r="O14" s="33"/>
      <c r="P14" s="33"/>
      <c r="Q14" s="33"/>
      <c r="R14" s="33"/>
      <c r="S14" s="33"/>
      <c r="T14" s="33"/>
      <c r="U14" s="33"/>
      <c r="V14" s="33"/>
      <c r="W14" s="33"/>
      <c r="X14" s="33"/>
      <c r="Y14" s="33"/>
      <c r="Z14" s="33"/>
    </row>
    <row r="15" spans="1:26" ht="12.75" customHeight="1">
      <c r="A15" s="80"/>
      <c r="B15" s="95"/>
      <c r="C15" s="80"/>
      <c r="D15" s="86"/>
      <c r="E15" s="33"/>
      <c r="F15" s="33"/>
      <c r="G15" s="33"/>
      <c r="H15" s="33"/>
      <c r="I15" s="33"/>
      <c r="J15" s="33"/>
      <c r="K15" s="33"/>
      <c r="L15" s="33"/>
      <c r="M15" s="33"/>
      <c r="N15" s="33"/>
      <c r="O15" s="33"/>
      <c r="P15" s="33"/>
      <c r="Q15" s="33"/>
      <c r="R15" s="33"/>
      <c r="S15" s="33"/>
      <c r="T15" s="33"/>
      <c r="U15" s="33"/>
      <c r="V15" s="33"/>
      <c r="W15" s="33"/>
      <c r="X15" s="33"/>
      <c r="Y15" s="33"/>
      <c r="Z15" s="33"/>
    </row>
    <row r="16" spans="1:26" ht="55.5" customHeight="1">
      <c r="A16" s="80"/>
      <c r="B16" s="96" t="s">
        <v>23</v>
      </c>
      <c r="C16" s="80"/>
      <c r="D16" s="86"/>
      <c r="E16" s="33"/>
      <c r="F16" s="33"/>
      <c r="G16" s="33"/>
      <c r="H16" s="33"/>
      <c r="I16" s="33"/>
      <c r="J16" s="33"/>
      <c r="K16" s="33"/>
      <c r="L16" s="33"/>
      <c r="M16" s="33"/>
      <c r="N16" s="33"/>
      <c r="O16" s="33"/>
      <c r="P16" s="33"/>
      <c r="Q16" s="33"/>
      <c r="R16" s="33"/>
      <c r="S16" s="33"/>
      <c r="T16" s="33"/>
      <c r="U16" s="33"/>
      <c r="V16" s="33"/>
      <c r="W16" s="33"/>
      <c r="X16" s="33"/>
      <c r="Y16" s="33"/>
      <c r="Z16" s="33"/>
    </row>
    <row r="17" spans="1:26" ht="24.75" customHeight="1">
      <c r="A17" s="80"/>
      <c r="B17" s="97" t="s">
        <v>68</v>
      </c>
      <c r="C17" s="98"/>
      <c r="D17" s="86"/>
      <c r="E17" s="33"/>
      <c r="F17" s="33"/>
      <c r="G17" s="33"/>
      <c r="H17" s="33"/>
      <c r="I17" s="33"/>
      <c r="J17" s="33"/>
      <c r="K17" s="33"/>
      <c r="L17" s="33"/>
      <c r="M17" s="33"/>
      <c r="N17" s="33"/>
      <c r="O17" s="33"/>
      <c r="P17" s="33"/>
      <c r="Q17" s="33"/>
      <c r="R17" s="33"/>
      <c r="S17" s="33"/>
      <c r="T17" s="33"/>
      <c r="U17" s="33"/>
      <c r="V17" s="33"/>
      <c r="W17" s="33"/>
      <c r="X17" s="33"/>
      <c r="Y17" s="33"/>
      <c r="Z17" s="33"/>
    </row>
    <row r="18" spans="1:26" ht="18.75" customHeight="1">
      <c r="A18" s="80"/>
      <c r="B18" s="99" t="s">
        <v>69</v>
      </c>
      <c r="C18" s="259"/>
      <c r="D18" s="217"/>
      <c r="E18" s="33"/>
      <c r="F18" s="33"/>
      <c r="G18" s="33"/>
      <c r="H18" s="33"/>
      <c r="I18" s="33"/>
      <c r="J18" s="33"/>
      <c r="K18" s="33"/>
      <c r="L18" s="33"/>
      <c r="M18" s="33"/>
      <c r="N18" s="33"/>
      <c r="O18" s="33"/>
      <c r="P18" s="33"/>
      <c r="Q18" s="33"/>
      <c r="R18" s="33"/>
      <c r="S18" s="33"/>
      <c r="T18" s="33"/>
      <c r="U18" s="33"/>
      <c r="V18" s="33"/>
      <c r="W18" s="33"/>
      <c r="X18" s="33"/>
      <c r="Y18" s="33"/>
      <c r="Z18" s="33"/>
    </row>
    <row r="19" spans="1:26" ht="17.25" customHeight="1">
      <c r="A19" s="80"/>
      <c r="B19" s="99" t="s">
        <v>70</v>
      </c>
      <c r="C19" s="260"/>
      <c r="D19" s="217"/>
      <c r="E19" s="33"/>
      <c r="F19" s="33"/>
      <c r="G19" s="33"/>
      <c r="H19" s="33"/>
      <c r="I19" s="33"/>
      <c r="J19" s="33"/>
      <c r="K19" s="33"/>
      <c r="L19" s="33"/>
      <c r="M19" s="33"/>
      <c r="N19" s="33"/>
      <c r="O19" s="33"/>
      <c r="P19" s="33"/>
      <c r="Q19" s="33"/>
      <c r="R19" s="33"/>
      <c r="S19" s="33"/>
      <c r="T19" s="33"/>
      <c r="U19" s="33"/>
      <c r="V19" s="33"/>
      <c r="W19" s="33"/>
      <c r="X19" s="33"/>
      <c r="Y19" s="33"/>
      <c r="Z19" s="33"/>
    </row>
    <row r="20" spans="1:26" ht="12.75" customHeight="1">
      <c r="A20" s="80"/>
      <c r="B20" s="86"/>
      <c r="C20" s="80"/>
      <c r="D20" s="86"/>
      <c r="E20" s="33"/>
      <c r="F20" s="33"/>
      <c r="G20" s="33"/>
      <c r="H20" s="33"/>
      <c r="I20" s="33"/>
      <c r="J20" s="33"/>
      <c r="K20" s="33"/>
      <c r="L20" s="33"/>
      <c r="M20" s="33"/>
      <c r="N20" s="33"/>
      <c r="O20" s="33"/>
      <c r="P20" s="33"/>
      <c r="Q20" s="33"/>
      <c r="R20" s="33"/>
      <c r="S20" s="33"/>
      <c r="T20" s="33"/>
      <c r="U20" s="33"/>
      <c r="V20" s="33"/>
      <c r="W20" s="33"/>
      <c r="X20" s="33"/>
      <c r="Y20" s="33"/>
      <c r="Z20" s="33"/>
    </row>
    <row r="21" spans="1:26" ht="12.75" customHeight="1">
      <c r="A21" s="80"/>
      <c r="B21" s="86"/>
      <c r="C21" s="80"/>
      <c r="D21" s="86"/>
      <c r="E21" s="33"/>
      <c r="F21" s="33"/>
      <c r="G21" s="33"/>
      <c r="H21" s="33"/>
      <c r="I21" s="33"/>
      <c r="J21" s="33"/>
      <c r="K21" s="33"/>
      <c r="L21" s="33"/>
      <c r="M21" s="33"/>
      <c r="N21" s="33"/>
      <c r="O21" s="33"/>
      <c r="P21" s="33"/>
      <c r="Q21" s="33"/>
      <c r="R21" s="33"/>
      <c r="S21" s="33"/>
      <c r="T21" s="33"/>
      <c r="U21" s="33"/>
      <c r="V21" s="33"/>
      <c r="W21" s="33"/>
      <c r="X21" s="33"/>
      <c r="Y21" s="33"/>
      <c r="Z21" s="33"/>
    </row>
    <row r="22" spans="1:26" ht="12.75" customHeight="1">
      <c r="A22" s="80"/>
      <c r="B22" s="100"/>
      <c r="C22" s="61"/>
      <c r="D22" s="100"/>
      <c r="E22" s="33"/>
      <c r="F22" s="33"/>
      <c r="G22" s="33"/>
      <c r="H22" s="33"/>
      <c r="I22" s="33"/>
      <c r="J22" s="33"/>
      <c r="K22" s="33"/>
      <c r="L22" s="33"/>
      <c r="M22" s="33"/>
      <c r="N22" s="33"/>
      <c r="O22" s="33"/>
      <c r="P22" s="33"/>
      <c r="Q22" s="33"/>
      <c r="R22" s="33"/>
      <c r="S22" s="33"/>
      <c r="T22" s="33"/>
      <c r="U22" s="33"/>
      <c r="V22" s="33"/>
      <c r="W22" s="33"/>
      <c r="X22" s="33"/>
      <c r="Y22" s="33"/>
      <c r="Z22" s="33"/>
    </row>
    <row r="23" spans="1:26" ht="12.75" customHeight="1">
      <c r="A23" s="80"/>
      <c r="B23" s="86"/>
      <c r="C23" s="80"/>
      <c r="D23" s="86"/>
      <c r="E23" s="33"/>
      <c r="F23" s="33"/>
      <c r="G23" s="33"/>
      <c r="H23" s="33"/>
      <c r="I23" s="33"/>
      <c r="J23" s="33"/>
      <c r="K23" s="33"/>
      <c r="L23" s="33"/>
      <c r="M23" s="33"/>
      <c r="N23" s="33"/>
      <c r="O23" s="33"/>
      <c r="P23" s="33"/>
      <c r="Q23" s="33"/>
      <c r="R23" s="33"/>
      <c r="S23" s="33"/>
      <c r="T23" s="33"/>
      <c r="U23" s="33"/>
      <c r="V23" s="33"/>
      <c r="W23" s="33"/>
      <c r="X23" s="33"/>
      <c r="Y23" s="33"/>
      <c r="Z23" s="33"/>
    </row>
    <row r="24" spans="1:26" ht="12.75" customHeight="1">
      <c r="A24" s="80"/>
      <c r="B24" s="82"/>
      <c r="C24" s="84"/>
      <c r="D24" s="82"/>
      <c r="E24" s="33"/>
      <c r="F24" s="33"/>
      <c r="G24" s="33"/>
      <c r="H24" s="33"/>
      <c r="I24" s="33"/>
      <c r="J24" s="33"/>
      <c r="K24" s="33"/>
      <c r="L24" s="33"/>
      <c r="M24" s="33"/>
      <c r="N24" s="33"/>
      <c r="O24" s="33"/>
      <c r="P24" s="33"/>
      <c r="Q24" s="33"/>
      <c r="R24" s="33"/>
      <c r="S24" s="33"/>
      <c r="T24" s="33"/>
      <c r="U24" s="33"/>
      <c r="V24" s="33"/>
      <c r="W24" s="33"/>
      <c r="X24" s="33"/>
      <c r="Y24" s="33"/>
      <c r="Z24" s="33"/>
    </row>
    <row r="25" spans="1:26" ht="12.75" customHeight="1">
      <c r="A25" s="80"/>
      <c r="B25" s="86"/>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ht="12.75" customHeight="1">
      <c r="A26" s="80"/>
      <c r="B26" s="86"/>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ht="12.75" customHeight="1">
      <c r="A27" s="80"/>
      <c r="B27" s="101"/>
      <c r="C27" s="33"/>
      <c r="D27" s="33"/>
      <c r="E27" s="33"/>
      <c r="F27" s="33"/>
      <c r="G27" s="33"/>
      <c r="H27" s="33"/>
      <c r="I27" s="33"/>
      <c r="J27" s="33"/>
      <c r="K27" s="33"/>
      <c r="L27" s="33"/>
      <c r="M27" s="33"/>
      <c r="N27" s="33"/>
      <c r="O27" s="33"/>
      <c r="P27" s="33"/>
      <c r="Q27" s="33"/>
      <c r="R27" s="33"/>
      <c r="S27" s="33"/>
      <c r="T27" s="33"/>
      <c r="U27" s="33"/>
      <c r="V27" s="33"/>
      <c r="W27" s="33"/>
      <c r="X27" s="33"/>
      <c r="Y27" s="33"/>
      <c r="Z27" s="33"/>
    </row>
    <row r="28" spans="1:26" ht="12.75" customHeight="1">
      <c r="A28" s="80"/>
      <c r="B28" s="83"/>
      <c r="C28" s="85"/>
      <c r="D28" s="83"/>
      <c r="E28" s="33"/>
      <c r="F28" s="33"/>
      <c r="G28" s="33"/>
      <c r="H28" s="33"/>
      <c r="I28" s="33"/>
      <c r="J28" s="33"/>
      <c r="K28" s="33"/>
      <c r="L28" s="33"/>
      <c r="M28" s="33"/>
      <c r="N28" s="33"/>
      <c r="O28" s="33"/>
      <c r="P28" s="33"/>
      <c r="Q28" s="33"/>
      <c r="R28" s="33"/>
      <c r="S28" s="33"/>
      <c r="T28" s="33"/>
      <c r="U28" s="33"/>
      <c r="V28" s="33"/>
      <c r="W28" s="33"/>
      <c r="X28" s="33"/>
      <c r="Y28" s="33"/>
      <c r="Z28" s="33"/>
    </row>
    <row r="29" spans="1:26" ht="12.75" customHeight="1">
      <c r="A29" s="80"/>
      <c r="B29" s="83"/>
      <c r="C29" s="85"/>
      <c r="D29" s="83"/>
      <c r="E29" s="33"/>
      <c r="F29" s="33"/>
      <c r="G29" s="33"/>
      <c r="H29" s="33"/>
      <c r="I29" s="33"/>
      <c r="J29" s="33"/>
      <c r="K29" s="33"/>
      <c r="L29" s="33"/>
      <c r="M29" s="33"/>
      <c r="N29" s="33"/>
      <c r="O29" s="33"/>
      <c r="P29" s="33"/>
      <c r="Q29" s="33"/>
      <c r="R29" s="33"/>
      <c r="S29" s="33"/>
      <c r="T29" s="33"/>
      <c r="U29" s="33"/>
      <c r="V29" s="33"/>
      <c r="W29" s="33"/>
      <c r="X29" s="33"/>
      <c r="Y29" s="33"/>
      <c r="Z29" s="33"/>
    </row>
    <row r="30" spans="1:26" ht="12.75" customHeight="1">
      <c r="A30" s="80"/>
      <c r="B30" s="82"/>
      <c r="C30" s="84"/>
      <c r="D30" s="82"/>
      <c r="E30" s="33"/>
      <c r="F30" s="33"/>
      <c r="G30" s="33"/>
      <c r="H30" s="33"/>
      <c r="I30" s="33"/>
      <c r="J30" s="33"/>
      <c r="K30" s="33"/>
      <c r="L30" s="33"/>
      <c r="M30" s="33"/>
      <c r="N30" s="33"/>
      <c r="O30" s="33"/>
      <c r="P30" s="33"/>
      <c r="Q30" s="33"/>
      <c r="R30" s="33"/>
      <c r="S30" s="33"/>
      <c r="T30" s="33"/>
      <c r="U30" s="33"/>
      <c r="V30" s="33"/>
      <c r="W30" s="33"/>
      <c r="X30" s="33"/>
      <c r="Y30" s="33"/>
      <c r="Z30" s="33"/>
    </row>
    <row r="31" spans="1:26" ht="12.75" customHeight="1">
      <c r="A31" s="80"/>
      <c r="B31" s="83"/>
      <c r="C31" s="85"/>
      <c r="D31" s="83"/>
      <c r="E31" s="33"/>
      <c r="F31" s="33"/>
      <c r="G31" s="33"/>
      <c r="H31" s="33"/>
      <c r="I31" s="33"/>
      <c r="J31" s="33"/>
      <c r="K31" s="33"/>
      <c r="L31" s="33"/>
      <c r="M31" s="33"/>
      <c r="N31" s="33"/>
      <c r="O31" s="33"/>
      <c r="P31" s="33"/>
      <c r="Q31" s="33"/>
      <c r="R31" s="33"/>
      <c r="S31" s="33"/>
      <c r="T31" s="33"/>
      <c r="U31" s="33"/>
      <c r="V31" s="33"/>
      <c r="W31" s="33"/>
      <c r="X31" s="33"/>
      <c r="Y31" s="33"/>
      <c r="Z31" s="33"/>
    </row>
    <row r="32" spans="1:26" ht="12.75" customHeight="1">
      <c r="A32" s="80"/>
      <c r="B32" s="83"/>
      <c r="C32" s="85"/>
      <c r="D32" s="83"/>
      <c r="E32" s="33"/>
      <c r="F32" s="33"/>
      <c r="G32" s="33"/>
      <c r="H32" s="33"/>
      <c r="I32" s="33"/>
      <c r="J32" s="33"/>
      <c r="K32" s="33"/>
      <c r="L32" s="33"/>
      <c r="M32" s="33"/>
      <c r="N32" s="33"/>
      <c r="O32" s="33"/>
      <c r="P32" s="33"/>
      <c r="Q32" s="33"/>
      <c r="R32" s="33"/>
      <c r="S32" s="33"/>
      <c r="T32" s="33"/>
      <c r="U32" s="33"/>
      <c r="V32" s="33"/>
      <c r="W32" s="33"/>
      <c r="X32" s="33"/>
      <c r="Y32" s="33"/>
      <c r="Z32" s="33"/>
    </row>
    <row r="33" spans="1:26" ht="12.75" customHeight="1">
      <c r="A33" s="80"/>
      <c r="B33" s="83"/>
      <c r="C33" s="85"/>
      <c r="D33" s="83"/>
      <c r="E33" s="33"/>
      <c r="F33" s="33"/>
      <c r="G33" s="33"/>
      <c r="H33" s="33"/>
      <c r="I33" s="33"/>
      <c r="J33" s="33"/>
      <c r="K33" s="33"/>
      <c r="L33" s="33"/>
      <c r="M33" s="33"/>
      <c r="N33" s="33"/>
      <c r="O33" s="33"/>
      <c r="P33" s="33"/>
      <c r="Q33" s="33"/>
      <c r="R33" s="33"/>
      <c r="S33" s="33"/>
      <c r="T33" s="33"/>
      <c r="U33" s="33"/>
      <c r="V33" s="33"/>
      <c r="W33" s="33"/>
      <c r="X33" s="33"/>
      <c r="Y33" s="33"/>
      <c r="Z33" s="33"/>
    </row>
    <row r="34" spans="1:26" ht="12.75" customHeight="1">
      <c r="A34" s="80"/>
      <c r="B34" s="86"/>
      <c r="C34" s="80"/>
      <c r="D34" s="86"/>
      <c r="E34" s="33"/>
      <c r="F34" s="33"/>
      <c r="G34" s="33"/>
      <c r="H34" s="33"/>
      <c r="I34" s="33"/>
      <c r="J34" s="33"/>
      <c r="K34" s="33"/>
      <c r="L34" s="33"/>
      <c r="M34" s="33"/>
      <c r="N34" s="33"/>
      <c r="O34" s="33"/>
      <c r="P34" s="33"/>
      <c r="Q34" s="33"/>
      <c r="R34" s="33"/>
      <c r="S34" s="33"/>
      <c r="T34" s="33"/>
      <c r="U34" s="33"/>
      <c r="V34" s="33"/>
      <c r="W34" s="33"/>
      <c r="X34" s="33"/>
      <c r="Y34" s="33"/>
      <c r="Z34" s="33"/>
    </row>
    <row r="35" spans="1:26" ht="12.75" customHeight="1">
      <c r="A35" s="80"/>
      <c r="B35" s="86"/>
      <c r="C35" s="80"/>
      <c r="D35" s="86"/>
      <c r="E35" s="33"/>
      <c r="F35" s="33"/>
      <c r="G35" s="33"/>
      <c r="H35" s="33"/>
      <c r="I35" s="33"/>
      <c r="J35" s="33"/>
      <c r="K35" s="33"/>
      <c r="L35" s="33"/>
      <c r="M35" s="33"/>
      <c r="N35" s="33"/>
      <c r="O35" s="33"/>
      <c r="P35" s="33"/>
      <c r="Q35" s="33"/>
      <c r="R35" s="33"/>
      <c r="S35" s="33"/>
      <c r="T35" s="33"/>
      <c r="U35" s="33"/>
      <c r="V35" s="33"/>
      <c r="W35" s="33"/>
      <c r="X35" s="33"/>
      <c r="Y35" s="33"/>
      <c r="Z35" s="33"/>
    </row>
    <row r="36" spans="1:26" ht="12.75" customHeight="1">
      <c r="A36" s="80"/>
      <c r="B36" s="86"/>
      <c r="C36" s="80"/>
      <c r="D36" s="86"/>
      <c r="E36" s="33"/>
      <c r="F36" s="33"/>
      <c r="G36" s="33"/>
      <c r="H36" s="33"/>
      <c r="I36" s="33"/>
      <c r="J36" s="33"/>
      <c r="K36" s="33"/>
      <c r="L36" s="33"/>
      <c r="M36" s="33"/>
      <c r="N36" s="33"/>
      <c r="O36" s="33"/>
      <c r="P36" s="33"/>
      <c r="Q36" s="33"/>
      <c r="R36" s="33"/>
      <c r="S36" s="33"/>
      <c r="T36" s="33"/>
      <c r="U36" s="33"/>
      <c r="V36" s="33"/>
      <c r="W36" s="33"/>
      <c r="X36" s="33"/>
      <c r="Y36" s="33"/>
      <c r="Z36" s="33"/>
    </row>
    <row r="37" spans="1:26" ht="12.75" customHeight="1">
      <c r="A37" s="80"/>
      <c r="B37" s="86"/>
      <c r="C37" s="80"/>
      <c r="D37" s="86"/>
      <c r="E37" s="33"/>
      <c r="F37" s="33"/>
      <c r="G37" s="33"/>
      <c r="H37" s="33"/>
      <c r="I37" s="33"/>
      <c r="J37" s="33"/>
      <c r="K37" s="33"/>
      <c r="L37" s="33"/>
      <c r="M37" s="33"/>
      <c r="N37" s="33"/>
      <c r="O37" s="33"/>
      <c r="P37" s="33"/>
      <c r="Q37" s="33"/>
      <c r="R37" s="33"/>
      <c r="S37" s="33"/>
      <c r="T37" s="33"/>
      <c r="U37" s="33"/>
      <c r="V37" s="33"/>
      <c r="W37" s="33"/>
      <c r="X37" s="33"/>
      <c r="Y37" s="33"/>
      <c r="Z37" s="33"/>
    </row>
    <row r="38" spans="1:26" ht="12.75" customHeight="1">
      <c r="A38" s="80"/>
      <c r="B38" s="86"/>
      <c r="C38" s="80"/>
      <c r="D38" s="86"/>
      <c r="E38" s="33"/>
      <c r="F38" s="33"/>
      <c r="G38" s="33"/>
      <c r="H38" s="33"/>
      <c r="I38" s="33"/>
      <c r="J38" s="33"/>
      <c r="K38" s="33"/>
      <c r="L38" s="33"/>
      <c r="M38" s="33"/>
      <c r="N38" s="33"/>
      <c r="O38" s="33"/>
      <c r="P38" s="33"/>
      <c r="Q38" s="33"/>
      <c r="R38" s="33"/>
      <c r="S38" s="33"/>
      <c r="T38" s="33"/>
      <c r="U38" s="33"/>
      <c r="V38" s="33"/>
      <c r="W38" s="33"/>
      <c r="X38" s="33"/>
      <c r="Y38" s="33"/>
      <c r="Z38" s="33"/>
    </row>
    <row r="39" spans="1:26" ht="12.75" customHeight="1">
      <c r="A39" s="80"/>
      <c r="B39" s="86"/>
      <c r="C39" s="80"/>
      <c r="D39" s="86"/>
      <c r="E39" s="86"/>
      <c r="F39" s="86"/>
      <c r="G39" s="86"/>
      <c r="H39" s="86"/>
      <c r="I39" s="86"/>
      <c r="J39" s="86"/>
      <c r="K39" s="86"/>
      <c r="L39" s="86"/>
      <c r="M39" s="86"/>
      <c r="N39" s="86"/>
      <c r="O39" s="86"/>
      <c r="P39" s="86"/>
      <c r="Q39" s="86"/>
      <c r="R39" s="86"/>
      <c r="S39" s="86"/>
      <c r="T39" s="86"/>
      <c r="U39" s="86"/>
      <c r="V39" s="86"/>
      <c r="W39" s="86"/>
      <c r="X39" s="86"/>
      <c r="Y39" s="86"/>
      <c r="Z39" s="86"/>
    </row>
    <row r="40" spans="1:26" ht="12.75" customHeight="1">
      <c r="A40" s="80"/>
      <c r="B40" s="86"/>
      <c r="C40" s="80"/>
      <c r="D40" s="86"/>
      <c r="E40" s="86"/>
      <c r="F40" s="86"/>
      <c r="G40" s="86"/>
      <c r="H40" s="86"/>
      <c r="I40" s="86"/>
      <c r="J40" s="86"/>
      <c r="K40" s="86"/>
      <c r="L40" s="86"/>
      <c r="M40" s="86"/>
      <c r="N40" s="86"/>
      <c r="O40" s="86"/>
      <c r="P40" s="86"/>
      <c r="Q40" s="86"/>
      <c r="R40" s="86"/>
      <c r="S40" s="86"/>
      <c r="T40" s="86"/>
      <c r="U40" s="86"/>
      <c r="V40" s="86"/>
      <c r="W40" s="86"/>
      <c r="X40" s="86"/>
      <c r="Y40" s="86"/>
      <c r="Z40" s="86"/>
    </row>
    <row r="41" spans="1:26" ht="12.75" customHeight="1">
      <c r="A41" s="80"/>
      <c r="B41" s="86"/>
      <c r="C41" s="80"/>
      <c r="D41" s="86"/>
      <c r="E41" s="86"/>
      <c r="F41" s="86"/>
      <c r="G41" s="86"/>
      <c r="H41" s="86"/>
      <c r="I41" s="86"/>
      <c r="J41" s="86"/>
      <c r="K41" s="86"/>
      <c r="L41" s="86"/>
      <c r="M41" s="86"/>
      <c r="N41" s="86"/>
      <c r="O41" s="86"/>
      <c r="P41" s="86"/>
      <c r="Q41" s="86"/>
      <c r="R41" s="86"/>
      <c r="S41" s="86"/>
      <c r="T41" s="86"/>
      <c r="U41" s="86"/>
      <c r="V41" s="86"/>
      <c r="W41" s="86"/>
      <c r="X41" s="86"/>
      <c r="Y41" s="86"/>
      <c r="Z41" s="86"/>
    </row>
    <row r="42" spans="1:26" ht="12.75" customHeight="1">
      <c r="A42" s="80"/>
      <c r="B42" s="86"/>
      <c r="C42" s="80"/>
      <c r="D42" s="86"/>
      <c r="E42" s="86"/>
      <c r="F42" s="86"/>
      <c r="G42" s="86"/>
      <c r="H42" s="86"/>
      <c r="I42" s="86"/>
      <c r="J42" s="86"/>
      <c r="K42" s="86"/>
      <c r="L42" s="86"/>
      <c r="M42" s="86"/>
      <c r="N42" s="86"/>
      <c r="O42" s="86"/>
      <c r="P42" s="86"/>
      <c r="Q42" s="86"/>
      <c r="R42" s="86"/>
      <c r="S42" s="86"/>
      <c r="T42" s="86"/>
      <c r="U42" s="86"/>
      <c r="V42" s="86"/>
      <c r="W42" s="86"/>
      <c r="X42" s="86"/>
      <c r="Y42" s="86"/>
      <c r="Z42" s="86"/>
    </row>
    <row r="43" spans="1:26" ht="12.75" customHeight="1">
      <c r="A43" s="80"/>
      <c r="B43" s="86"/>
      <c r="C43" s="80"/>
      <c r="D43" s="86"/>
      <c r="E43" s="86"/>
      <c r="F43" s="86"/>
      <c r="G43" s="86"/>
      <c r="H43" s="86"/>
      <c r="I43" s="86"/>
      <c r="J43" s="86"/>
      <c r="K43" s="86"/>
      <c r="L43" s="86"/>
      <c r="M43" s="86"/>
      <c r="N43" s="86"/>
      <c r="O43" s="86"/>
      <c r="P43" s="86"/>
      <c r="Q43" s="86"/>
      <c r="R43" s="86"/>
      <c r="S43" s="86"/>
      <c r="T43" s="86"/>
      <c r="U43" s="86"/>
      <c r="V43" s="86"/>
      <c r="W43" s="86"/>
      <c r="X43" s="86"/>
      <c r="Y43" s="86"/>
      <c r="Z43" s="86"/>
    </row>
    <row r="44" spans="1:26" ht="12.75" customHeight="1">
      <c r="A44" s="80"/>
      <c r="B44" s="86"/>
      <c r="C44" s="80"/>
      <c r="D44" s="86"/>
      <c r="E44" s="33"/>
      <c r="F44" s="33"/>
      <c r="G44" s="33"/>
      <c r="H44" s="33"/>
      <c r="I44" s="33"/>
      <c r="J44" s="33"/>
      <c r="K44" s="33"/>
      <c r="L44" s="33"/>
      <c r="M44" s="33"/>
      <c r="N44" s="33"/>
      <c r="O44" s="33"/>
      <c r="P44" s="33"/>
      <c r="Q44" s="33"/>
      <c r="R44" s="33"/>
      <c r="S44" s="33"/>
      <c r="T44" s="33"/>
      <c r="U44" s="33"/>
      <c r="V44" s="33"/>
      <c r="W44" s="33"/>
      <c r="X44" s="33"/>
      <c r="Y44" s="33"/>
      <c r="Z44" s="33"/>
    </row>
    <row r="45" spans="1:26" ht="12.75" customHeight="1">
      <c r="A45" s="80"/>
      <c r="B45" s="86"/>
      <c r="C45" s="80"/>
      <c r="D45" s="86"/>
      <c r="E45" s="33"/>
      <c r="F45" s="33"/>
      <c r="G45" s="33"/>
      <c r="H45" s="33"/>
      <c r="I45" s="33"/>
      <c r="J45" s="33"/>
      <c r="K45" s="33"/>
      <c r="L45" s="33"/>
      <c r="M45" s="33"/>
      <c r="N45" s="33"/>
      <c r="O45" s="33"/>
      <c r="P45" s="33"/>
      <c r="Q45" s="33"/>
      <c r="R45" s="33"/>
      <c r="S45" s="33"/>
      <c r="T45" s="33"/>
      <c r="U45" s="33"/>
      <c r="V45" s="33"/>
      <c r="W45" s="33"/>
      <c r="X45" s="33"/>
      <c r="Y45" s="33"/>
      <c r="Z45" s="33"/>
    </row>
    <row r="46" spans="1:26" ht="12.75" customHeight="1">
      <c r="A46" s="80"/>
      <c r="B46" s="86"/>
      <c r="C46" s="80"/>
      <c r="D46" s="86"/>
      <c r="E46" s="33"/>
      <c r="F46" s="33"/>
      <c r="G46" s="33"/>
      <c r="H46" s="33"/>
      <c r="I46" s="33"/>
      <c r="J46" s="33"/>
      <c r="K46" s="33"/>
      <c r="L46" s="33"/>
      <c r="M46" s="33"/>
      <c r="N46" s="33"/>
      <c r="O46" s="33"/>
      <c r="P46" s="33"/>
      <c r="Q46" s="33"/>
      <c r="R46" s="33"/>
      <c r="S46" s="33"/>
      <c r="T46" s="33"/>
      <c r="U46" s="33"/>
      <c r="V46" s="33"/>
      <c r="W46" s="33"/>
      <c r="X46" s="33"/>
      <c r="Y46" s="33"/>
      <c r="Z46" s="33"/>
    </row>
    <row r="47" spans="1:26" ht="12.75" customHeight="1">
      <c r="A47" s="80"/>
      <c r="B47" s="86"/>
      <c r="C47" s="80"/>
      <c r="D47" s="86"/>
      <c r="E47" s="33"/>
      <c r="F47" s="33"/>
      <c r="G47" s="33"/>
      <c r="H47" s="33"/>
      <c r="I47" s="33"/>
      <c r="J47" s="33"/>
      <c r="K47" s="33"/>
      <c r="L47" s="33"/>
      <c r="M47" s="33"/>
      <c r="N47" s="33"/>
      <c r="O47" s="33"/>
      <c r="P47" s="33"/>
      <c r="Q47" s="33"/>
      <c r="R47" s="33"/>
      <c r="S47" s="33"/>
      <c r="T47" s="33"/>
      <c r="U47" s="33"/>
      <c r="V47" s="33"/>
      <c r="W47" s="33"/>
      <c r="X47" s="33"/>
      <c r="Y47" s="33"/>
      <c r="Z47" s="33"/>
    </row>
    <row r="48" spans="1:26" ht="12.75" customHeight="1">
      <c r="A48" s="80"/>
      <c r="B48" s="86"/>
      <c r="C48" s="80"/>
      <c r="D48" s="86"/>
      <c r="E48" s="33"/>
      <c r="F48" s="33"/>
      <c r="G48" s="33"/>
      <c r="H48" s="33"/>
      <c r="I48" s="33"/>
      <c r="J48" s="33"/>
      <c r="K48" s="33"/>
      <c r="L48" s="33"/>
      <c r="M48" s="33"/>
      <c r="N48" s="33"/>
      <c r="O48" s="33"/>
      <c r="P48" s="33"/>
      <c r="Q48" s="33"/>
      <c r="R48" s="33"/>
      <c r="S48" s="33"/>
      <c r="T48" s="33"/>
      <c r="U48" s="33"/>
      <c r="V48" s="33"/>
      <c r="W48" s="33"/>
      <c r="X48" s="33"/>
      <c r="Y48" s="33"/>
      <c r="Z48" s="33"/>
    </row>
    <row r="49" spans="1:26" ht="12.75" customHeight="1">
      <c r="A49" s="80"/>
      <c r="B49" s="86"/>
      <c r="C49" s="80"/>
      <c r="D49" s="86"/>
      <c r="E49" s="33"/>
      <c r="F49" s="33"/>
      <c r="G49" s="33"/>
      <c r="H49" s="33"/>
      <c r="I49" s="33"/>
      <c r="J49" s="33"/>
      <c r="K49" s="33"/>
      <c r="L49" s="33"/>
      <c r="M49" s="33"/>
      <c r="N49" s="33"/>
      <c r="O49" s="33"/>
      <c r="P49" s="33"/>
      <c r="Q49" s="33"/>
      <c r="R49" s="33"/>
      <c r="S49" s="33"/>
      <c r="T49" s="33"/>
      <c r="U49" s="33"/>
      <c r="V49" s="33"/>
      <c r="W49" s="33"/>
      <c r="X49" s="33"/>
      <c r="Y49" s="33"/>
      <c r="Z49" s="33"/>
    </row>
    <row r="50" spans="1:26" ht="12.75" customHeight="1">
      <c r="A50" s="80"/>
      <c r="B50" s="86"/>
      <c r="C50" s="80"/>
      <c r="D50" s="86"/>
      <c r="E50" s="33"/>
      <c r="F50" s="33"/>
      <c r="G50" s="33"/>
      <c r="H50" s="33"/>
      <c r="I50" s="33"/>
      <c r="J50" s="33"/>
      <c r="K50" s="33"/>
      <c r="L50" s="33"/>
      <c r="M50" s="33"/>
      <c r="N50" s="33"/>
      <c r="O50" s="33"/>
      <c r="P50" s="33"/>
      <c r="Q50" s="33"/>
      <c r="R50" s="33"/>
      <c r="S50" s="33"/>
      <c r="T50" s="33"/>
      <c r="U50" s="33"/>
      <c r="V50" s="33"/>
      <c r="W50" s="33"/>
      <c r="X50" s="33"/>
      <c r="Y50" s="33"/>
      <c r="Z50" s="33"/>
    </row>
    <row r="51" spans="1:26" ht="12.75" customHeight="1">
      <c r="A51" s="80"/>
      <c r="B51" s="86"/>
      <c r="C51" s="80"/>
      <c r="D51" s="86"/>
      <c r="E51" s="33"/>
      <c r="F51" s="33"/>
      <c r="G51" s="33"/>
      <c r="H51" s="33"/>
      <c r="I51" s="33"/>
      <c r="J51" s="33"/>
      <c r="K51" s="33"/>
      <c r="L51" s="33"/>
      <c r="M51" s="33"/>
      <c r="N51" s="33"/>
      <c r="O51" s="33"/>
      <c r="P51" s="33"/>
      <c r="Q51" s="33"/>
      <c r="R51" s="33"/>
      <c r="S51" s="33"/>
      <c r="T51" s="33"/>
      <c r="U51" s="33"/>
      <c r="V51" s="33"/>
      <c r="W51" s="33"/>
      <c r="X51" s="33"/>
      <c r="Y51" s="33"/>
      <c r="Z51" s="33"/>
    </row>
    <row r="52" spans="1:26" ht="12.75" customHeight="1">
      <c r="A52" s="80"/>
      <c r="B52" s="86"/>
      <c r="C52" s="80"/>
      <c r="D52" s="86"/>
      <c r="E52" s="33"/>
      <c r="F52" s="33"/>
      <c r="G52" s="33"/>
      <c r="H52" s="33"/>
      <c r="I52" s="33"/>
      <c r="J52" s="33"/>
      <c r="K52" s="33"/>
      <c r="L52" s="33"/>
      <c r="M52" s="33"/>
      <c r="N52" s="33"/>
      <c r="O52" s="33"/>
      <c r="P52" s="33"/>
      <c r="Q52" s="33"/>
      <c r="R52" s="33"/>
      <c r="S52" s="33"/>
      <c r="T52" s="33"/>
      <c r="U52" s="33"/>
      <c r="V52" s="33"/>
      <c r="W52" s="33"/>
      <c r="X52" s="33"/>
      <c r="Y52" s="33"/>
      <c r="Z52" s="33"/>
    </row>
    <row r="53" spans="1:26" ht="12.75" customHeight="1">
      <c r="A53" s="80"/>
      <c r="B53" s="86"/>
      <c r="C53" s="80"/>
      <c r="D53" s="86"/>
      <c r="E53" s="33"/>
      <c r="F53" s="33"/>
      <c r="G53" s="33"/>
      <c r="H53" s="33"/>
      <c r="I53" s="33"/>
      <c r="J53" s="33"/>
      <c r="K53" s="33"/>
      <c r="L53" s="33"/>
      <c r="M53" s="33"/>
      <c r="N53" s="33"/>
      <c r="O53" s="33"/>
      <c r="P53" s="33"/>
      <c r="Q53" s="33"/>
      <c r="R53" s="33"/>
      <c r="S53" s="33"/>
      <c r="T53" s="33"/>
      <c r="U53" s="33"/>
      <c r="V53" s="33"/>
      <c r="W53" s="33"/>
      <c r="X53" s="33"/>
      <c r="Y53" s="33"/>
      <c r="Z53" s="33"/>
    </row>
    <row r="54" spans="1:26" ht="12.75" customHeight="1">
      <c r="A54" s="80"/>
      <c r="B54" s="86"/>
      <c r="C54" s="80"/>
      <c r="D54" s="86"/>
      <c r="E54" s="33"/>
      <c r="F54" s="33"/>
      <c r="G54" s="33"/>
      <c r="H54" s="33"/>
      <c r="I54" s="33"/>
      <c r="J54" s="33"/>
      <c r="K54" s="33"/>
      <c r="L54" s="33"/>
      <c r="M54" s="33"/>
      <c r="N54" s="33"/>
      <c r="O54" s="33"/>
      <c r="P54" s="33"/>
      <c r="Q54" s="33"/>
      <c r="R54" s="33"/>
      <c r="S54" s="33"/>
      <c r="T54" s="33"/>
      <c r="U54" s="33"/>
      <c r="V54" s="33"/>
      <c r="W54" s="33"/>
      <c r="X54" s="33"/>
      <c r="Y54" s="33"/>
      <c r="Z54" s="33"/>
    </row>
    <row r="55" spans="1:26" ht="12.75" customHeight="1">
      <c r="A55" s="80"/>
      <c r="B55" s="86"/>
      <c r="C55" s="80"/>
      <c r="D55" s="86"/>
      <c r="E55" s="33"/>
      <c r="F55" s="33"/>
      <c r="G55" s="33"/>
      <c r="H55" s="33"/>
      <c r="I55" s="33"/>
      <c r="J55" s="33"/>
      <c r="K55" s="33"/>
      <c r="L55" s="33"/>
      <c r="M55" s="33"/>
      <c r="N55" s="33"/>
      <c r="O55" s="33"/>
      <c r="P55" s="33"/>
      <c r="Q55" s="33"/>
      <c r="R55" s="33"/>
      <c r="S55" s="33"/>
      <c r="T55" s="33"/>
      <c r="U55" s="33"/>
      <c r="V55" s="33"/>
      <c r="W55" s="33"/>
      <c r="X55" s="33"/>
      <c r="Y55" s="33"/>
      <c r="Z55" s="33"/>
    </row>
    <row r="56" spans="1:26" ht="12.75" customHeight="1">
      <c r="A56" s="80"/>
      <c r="B56" s="86"/>
      <c r="C56" s="80"/>
      <c r="D56" s="86"/>
      <c r="E56" s="33"/>
      <c r="F56" s="33"/>
      <c r="G56" s="33"/>
      <c r="H56" s="33"/>
      <c r="I56" s="33"/>
      <c r="J56" s="33"/>
      <c r="K56" s="33"/>
      <c r="L56" s="33"/>
      <c r="M56" s="33"/>
      <c r="N56" s="33"/>
      <c r="O56" s="33"/>
      <c r="P56" s="33"/>
      <c r="Q56" s="33"/>
      <c r="R56" s="33"/>
      <c r="S56" s="33"/>
      <c r="T56" s="33"/>
      <c r="U56" s="33"/>
      <c r="V56" s="33"/>
      <c r="W56" s="33"/>
      <c r="X56" s="33"/>
      <c r="Y56" s="33"/>
      <c r="Z56" s="33"/>
    </row>
    <row r="57" spans="1:26" ht="12.75" customHeight="1">
      <c r="A57" s="80"/>
      <c r="B57" s="86"/>
      <c r="C57" s="80"/>
      <c r="D57" s="86"/>
      <c r="E57" s="33"/>
      <c r="F57" s="33"/>
      <c r="G57" s="33"/>
      <c r="H57" s="33"/>
      <c r="I57" s="33"/>
      <c r="J57" s="33"/>
      <c r="K57" s="33"/>
      <c r="L57" s="33"/>
      <c r="M57" s="33"/>
      <c r="N57" s="33"/>
      <c r="O57" s="33"/>
      <c r="P57" s="33"/>
      <c r="Q57" s="33"/>
      <c r="R57" s="33"/>
      <c r="S57" s="33"/>
      <c r="T57" s="33"/>
      <c r="U57" s="33"/>
      <c r="V57" s="33"/>
      <c r="W57" s="33"/>
      <c r="X57" s="33"/>
      <c r="Y57" s="33"/>
      <c r="Z57" s="33"/>
    </row>
    <row r="58" spans="1:26" ht="12.75" customHeight="1">
      <c r="A58" s="80"/>
      <c r="B58" s="86"/>
      <c r="C58" s="80"/>
      <c r="D58" s="86"/>
      <c r="E58" s="33"/>
      <c r="F58" s="33"/>
      <c r="G58" s="33"/>
      <c r="H58" s="33"/>
      <c r="I58" s="33"/>
      <c r="J58" s="33"/>
      <c r="K58" s="33"/>
      <c r="L58" s="33"/>
      <c r="M58" s="33"/>
      <c r="N58" s="33"/>
      <c r="O58" s="33"/>
      <c r="P58" s="33"/>
      <c r="Q58" s="33"/>
      <c r="R58" s="33"/>
      <c r="S58" s="33"/>
      <c r="T58" s="33"/>
      <c r="U58" s="33"/>
      <c r="V58" s="33"/>
      <c r="W58" s="33"/>
      <c r="X58" s="33"/>
      <c r="Y58" s="33"/>
      <c r="Z58" s="33"/>
    </row>
    <row r="59" spans="1:26" ht="12.75" customHeight="1">
      <c r="A59" s="80"/>
      <c r="B59" s="86"/>
      <c r="C59" s="80"/>
      <c r="D59" s="86"/>
      <c r="E59" s="33"/>
      <c r="F59" s="33"/>
      <c r="G59" s="33"/>
      <c r="H59" s="33"/>
      <c r="I59" s="33"/>
      <c r="J59" s="33"/>
      <c r="K59" s="33"/>
      <c r="L59" s="33"/>
      <c r="M59" s="33"/>
      <c r="N59" s="33"/>
      <c r="O59" s="33"/>
      <c r="P59" s="33"/>
      <c r="Q59" s="33"/>
      <c r="R59" s="33"/>
      <c r="S59" s="33"/>
      <c r="T59" s="33"/>
      <c r="U59" s="33"/>
      <c r="V59" s="33"/>
      <c r="W59" s="33"/>
      <c r="X59" s="33"/>
      <c r="Y59" s="33"/>
      <c r="Z59" s="33"/>
    </row>
    <row r="60" spans="1:26" ht="12.75" customHeight="1">
      <c r="A60" s="80"/>
      <c r="B60" s="86"/>
      <c r="C60" s="80"/>
      <c r="D60" s="86"/>
      <c r="E60" s="33"/>
      <c r="F60" s="33"/>
      <c r="G60" s="33"/>
      <c r="H60" s="33"/>
      <c r="I60" s="33"/>
      <c r="J60" s="33"/>
      <c r="K60" s="33"/>
      <c r="L60" s="33"/>
      <c r="M60" s="33"/>
      <c r="N60" s="33"/>
      <c r="O60" s="33"/>
      <c r="P60" s="33"/>
      <c r="Q60" s="33"/>
      <c r="R60" s="33"/>
      <c r="S60" s="33"/>
      <c r="T60" s="33"/>
      <c r="U60" s="33"/>
      <c r="V60" s="33"/>
      <c r="W60" s="33"/>
      <c r="X60" s="33"/>
      <c r="Y60" s="33"/>
      <c r="Z60" s="33"/>
    </row>
    <row r="61" spans="1:26" ht="12.75" customHeight="1">
      <c r="A61" s="80"/>
      <c r="B61" s="86"/>
      <c r="C61" s="80"/>
      <c r="D61" s="86"/>
      <c r="E61" s="33"/>
      <c r="F61" s="33"/>
      <c r="G61" s="33"/>
      <c r="H61" s="33"/>
      <c r="I61" s="33"/>
      <c r="J61" s="33"/>
      <c r="K61" s="33"/>
      <c r="L61" s="33"/>
      <c r="M61" s="33"/>
      <c r="N61" s="33"/>
      <c r="O61" s="33"/>
      <c r="P61" s="33"/>
      <c r="Q61" s="33"/>
      <c r="R61" s="33"/>
      <c r="S61" s="33"/>
      <c r="T61" s="33"/>
      <c r="U61" s="33"/>
      <c r="V61" s="33"/>
      <c r="W61" s="33"/>
      <c r="X61" s="33"/>
      <c r="Y61" s="33"/>
      <c r="Z61" s="33"/>
    </row>
    <row r="62" spans="1:26" ht="12.75" customHeight="1">
      <c r="A62" s="80"/>
      <c r="B62" s="86"/>
      <c r="C62" s="80"/>
      <c r="D62" s="86"/>
      <c r="E62" s="33"/>
      <c r="F62" s="33"/>
      <c r="G62" s="33"/>
      <c r="H62" s="33"/>
      <c r="I62" s="33"/>
      <c r="J62" s="33"/>
      <c r="K62" s="33"/>
      <c r="L62" s="33"/>
      <c r="M62" s="33"/>
      <c r="N62" s="33"/>
      <c r="O62" s="33"/>
      <c r="P62" s="33"/>
      <c r="Q62" s="33"/>
      <c r="R62" s="33"/>
      <c r="S62" s="33"/>
      <c r="T62" s="33"/>
      <c r="U62" s="33"/>
      <c r="V62" s="33"/>
      <c r="W62" s="33"/>
      <c r="X62" s="33"/>
      <c r="Y62" s="33"/>
      <c r="Z62" s="33"/>
    </row>
    <row r="63" spans="1:26" ht="12.75" customHeight="1">
      <c r="A63" s="80"/>
      <c r="B63" s="86"/>
      <c r="C63" s="80"/>
      <c r="D63" s="86"/>
      <c r="E63" s="33"/>
      <c r="F63" s="33"/>
      <c r="G63" s="33"/>
      <c r="H63" s="33"/>
      <c r="I63" s="33"/>
      <c r="J63" s="33"/>
      <c r="K63" s="33"/>
      <c r="L63" s="33"/>
      <c r="M63" s="33"/>
      <c r="N63" s="33"/>
      <c r="O63" s="33"/>
      <c r="P63" s="33"/>
      <c r="Q63" s="33"/>
      <c r="R63" s="33"/>
      <c r="S63" s="33"/>
      <c r="T63" s="33"/>
      <c r="U63" s="33"/>
      <c r="V63" s="33"/>
      <c r="W63" s="33"/>
      <c r="X63" s="33"/>
      <c r="Y63" s="33"/>
      <c r="Z63" s="33"/>
    </row>
    <row r="64" spans="1:26" ht="12.75" customHeight="1">
      <c r="A64" s="80"/>
      <c r="B64" s="86"/>
      <c r="C64" s="80"/>
      <c r="D64" s="86"/>
      <c r="E64" s="33"/>
      <c r="F64" s="33"/>
      <c r="G64" s="33"/>
      <c r="H64" s="33"/>
      <c r="I64" s="33"/>
      <c r="J64" s="33"/>
      <c r="K64" s="33"/>
      <c r="L64" s="33"/>
      <c r="M64" s="33"/>
      <c r="N64" s="33"/>
      <c r="O64" s="33"/>
      <c r="P64" s="33"/>
      <c r="Q64" s="33"/>
      <c r="R64" s="33"/>
      <c r="S64" s="33"/>
      <c r="T64" s="33"/>
      <c r="U64" s="33"/>
      <c r="V64" s="33"/>
      <c r="W64" s="33"/>
      <c r="X64" s="33"/>
      <c r="Y64" s="33"/>
      <c r="Z64" s="33"/>
    </row>
    <row r="65" spans="1:26" ht="12.75" customHeight="1">
      <c r="A65" s="80"/>
      <c r="B65" s="86"/>
      <c r="C65" s="80"/>
      <c r="D65" s="86"/>
      <c r="E65" s="33"/>
      <c r="F65" s="33"/>
      <c r="G65" s="33"/>
      <c r="H65" s="33"/>
      <c r="I65" s="33"/>
      <c r="J65" s="33"/>
      <c r="K65" s="33"/>
      <c r="L65" s="33"/>
      <c r="M65" s="33"/>
      <c r="N65" s="33"/>
      <c r="O65" s="33"/>
      <c r="P65" s="33"/>
      <c r="Q65" s="33"/>
      <c r="R65" s="33"/>
      <c r="S65" s="33"/>
      <c r="T65" s="33"/>
      <c r="U65" s="33"/>
      <c r="V65" s="33"/>
      <c r="W65" s="33"/>
      <c r="X65" s="33"/>
      <c r="Y65" s="33"/>
      <c r="Z65" s="33"/>
    </row>
    <row r="66" spans="1:26" ht="12.75" customHeight="1">
      <c r="A66" s="80"/>
      <c r="B66" s="86"/>
      <c r="C66" s="80"/>
      <c r="D66" s="86"/>
      <c r="E66" s="33"/>
      <c r="F66" s="33"/>
      <c r="G66" s="33"/>
      <c r="H66" s="33"/>
      <c r="I66" s="33"/>
      <c r="J66" s="33"/>
      <c r="K66" s="33"/>
      <c r="L66" s="33"/>
      <c r="M66" s="33"/>
      <c r="N66" s="33"/>
      <c r="O66" s="33"/>
      <c r="P66" s="33"/>
      <c r="Q66" s="33"/>
      <c r="R66" s="33"/>
      <c r="S66" s="33"/>
      <c r="T66" s="33"/>
      <c r="U66" s="33"/>
      <c r="V66" s="33"/>
      <c r="W66" s="33"/>
      <c r="X66" s="33"/>
      <c r="Y66" s="33"/>
      <c r="Z66" s="33"/>
    </row>
    <row r="67" spans="1:26" ht="12.75" customHeight="1">
      <c r="A67" s="80"/>
      <c r="B67" s="86"/>
      <c r="C67" s="80"/>
      <c r="D67" s="86"/>
      <c r="E67" s="33"/>
      <c r="F67" s="33"/>
      <c r="G67" s="33"/>
      <c r="H67" s="33"/>
      <c r="I67" s="33"/>
      <c r="J67" s="33"/>
      <c r="K67" s="33"/>
      <c r="L67" s="33"/>
      <c r="M67" s="33"/>
      <c r="N67" s="33"/>
      <c r="O67" s="33"/>
      <c r="P67" s="33"/>
      <c r="Q67" s="33"/>
      <c r="R67" s="33"/>
      <c r="S67" s="33"/>
      <c r="T67" s="33"/>
      <c r="U67" s="33"/>
      <c r="V67" s="33"/>
      <c r="W67" s="33"/>
      <c r="X67" s="33"/>
      <c r="Y67" s="33"/>
      <c r="Z67" s="33"/>
    </row>
    <row r="68" spans="1:26" ht="12.75" customHeight="1">
      <c r="A68" s="80"/>
      <c r="B68" s="86"/>
      <c r="C68" s="80"/>
      <c r="D68" s="86"/>
      <c r="E68" s="33"/>
      <c r="F68" s="33"/>
      <c r="G68" s="33"/>
      <c r="H68" s="33"/>
      <c r="I68" s="33"/>
      <c r="J68" s="33"/>
      <c r="K68" s="33"/>
      <c r="L68" s="33"/>
      <c r="M68" s="33"/>
      <c r="N68" s="33"/>
      <c r="O68" s="33"/>
      <c r="P68" s="33"/>
      <c r="Q68" s="33"/>
      <c r="R68" s="33"/>
      <c r="S68" s="33"/>
      <c r="T68" s="33"/>
      <c r="U68" s="33"/>
      <c r="V68" s="33"/>
      <c r="W68" s="33"/>
      <c r="X68" s="33"/>
      <c r="Y68" s="33"/>
      <c r="Z68" s="33"/>
    </row>
    <row r="69" spans="1:26" ht="12.75" customHeight="1">
      <c r="A69" s="80"/>
      <c r="B69" s="86"/>
      <c r="C69" s="80"/>
      <c r="D69" s="86"/>
      <c r="E69" s="33"/>
      <c r="F69" s="33"/>
      <c r="G69" s="33"/>
      <c r="H69" s="33"/>
      <c r="I69" s="33"/>
      <c r="J69" s="33"/>
      <c r="K69" s="33"/>
      <c r="L69" s="33"/>
      <c r="M69" s="33"/>
      <c r="N69" s="33"/>
      <c r="O69" s="33"/>
      <c r="P69" s="33"/>
      <c r="Q69" s="33"/>
      <c r="R69" s="33"/>
      <c r="S69" s="33"/>
      <c r="T69" s="33"/>
      <c r="U69" s="33"/>
      <c r="V69" s="33"/>
      <c r="W69" s="33"/>
      <c r="X69" s="33"/>
      <c r="Y69" s="33"/>
      <c r="Z69" s="33"/>
    </row>
    <row r="70" spans="1:26" ht="12.75" customHeight="1">
      <c r="A70" s="80"/>
      <c r="B70" s="86"/>
      <c r="C70" s="80"/>
      <c r="D70" s="86"/>
      <c r="E70" s="33"/>
      <c r="F70" s="33"/>
      <c r="G70" s="33"/>
      <c r="H70" s="33"/>
      <c r="I70" s="33"/>
      <c r="J70" s="33"/>
      <c r="K70" s="33"/>
      <c r="L70" s="33"/>
      <c r="M70" s="33"/>
      <c r="N70" s="33"/>
      <c r="O70" s="33"/>
      <c r="P70" s="33"/>
      <c r="Q70" s="33"/>
      <c r="R70" s="33"/>
      <c r="S70" s="33"/>
      <c r="T70" s="33"/>
      <c r="U70" s="33"/>
      <c r="V70" s="33"/>
      <c r="W70" s="33"/>
      <c r="X70" s="33"/>
      <c r="Y70" s="33"/>
      <c r="Z70" s="33"/>
    </row>
    <row r="71" spans="1:26" ht="12.75" customHeight="1">
      <c r="A71" s="80"/>
      <c r="B71" s="86"/>
      <c r="C71" s="80"/>
      <c r="D71" s="86"/>
      <c r="E71" s="33"/>
      <c r="F71" s="33"/>
      <c r="G71" s="33"/>
      <c r="H71" s="33"/>
      <c r="I71" s="33"/>
      <c r="J71" s="33"/>
      <c r="K71" s="33"/>
      <c r="L71" s="33"/>
      <c r="M71" s="33"/>
      <c r="N71" s="33"/>
      <c r="O71" s="33"/>
      <c r="P71" s="33"/>
      <c r="Q71" s="33"/>
      <c r="R71" s="33"/>
      <c r="S71" s="33"/>
      <c r="T71" s="33"/>
      <c r="U71" s="33"/>
      <c r="V71" s="33"/>
      <c r="W71" s="33"/>
      <c r="X71" s="33"/>
      <c r="Y71" s="33"/>
      <c r="Z71" s="33"/>
    </row>
    <row r="72" spans="1:26" ht="12.75" customHeight="1">
      <c r="A72" s="80"/>
      <c r="B72" s="86"/>
      <c r="C72" s="80"/>
      <c r="D72" s="86"/>
      <c r="E72" s="33"/>
      <c r="F72" s="33"/>
      <c r="G72" s="33"/>
      <c r="H72" s="33"/>
      <c r="I72" s="33"/>
      <c r="J72" s="33"/>
      <c r="K72" s="33"/>
      <c r="L72" s="33"/>
      <c r="M72" s="33"/>
      <c r="N72" s="33"/>
      <c r="O72" s="33"/>
      <c r="P72" s="33"/>
      <c r="Q72" s="33"/>
      <c r="R72" s="33"/>
      <c r="S72" s="33"/>
      <c r="T72" s="33"/>
      <c r="U72" s="33"/>
      <c r="V72" s="33"/>
      <c r="W72" s="33"/>
      <c r="X72" s="33"/>
      <c r="Y72" s="33"/>
      <c r="Z72" s="33"/>
    </row>
    <row r="73" spans="1:26" ht="12.75" customHeight="1">
      <c r="A73" s="80"/>
      <c r="B73" s="86"/>
      <c r="C73" s="80"/>
      <c r="D73" s="86"/>
      <c r="E73" s="33"/>
      <c r="F73" s="33"/>
      <c r="G73" s="33"/>
      <c r="H73" s="33"/>
      <c r="I73" s="33"/>
      <c r="J73" s="33"/>
      <c r="K73" s="33"/>
      <c r="L73" s="33"/>
      <c r="M73" s="33"/>
      <c r="N73" s="33"/>
      <c r="O73" s="33"/>
      <c r="P73" s="33"/>
      <c r="Q73" s="33"/>
      <c r="R73" s="33"/>
      <c r="S73" s="33"/>
      <c r="T73" s="33"/>
      <c r="U73" s="33"/>
      <c r="V73" s="33"/>
      <c r="W73" s="33"/>
      <c r="X73" s="33"/>
      <c r="Y73" s="33"/>
      <c r="Z73" s="33"/>
    </row>
    <row r="74" spans="1:26" ht="12.75" customHeight="1">
      <c r="A74" s="80"/>
      <c r="B74" s="86"/>
      <c r="C74" s="80"/>
      <c r="D74" s="86"/>
      <c r="E74" s="33"/>
      <c r="F74" s="33"/>
      <c r="G74" s="33"/>
      <c r="H74" s="33"/>
      <c r="I74" s="33"/>
      <c r="J74" s="33"/>
      <c r="K74" s="33"/>
      <c r="L74" s="33"/>
      <c r="M74" s="33"/>
      <c r="N74" s="33"/>
      <c r="O74" s="33"/>
      <c r="P74" s="33"/>
      <c r="Q74" s="33"/>
      <c r="R74" s="33"/>
      <c r="S74" s="33"/>
      <c r="T74" s="33"/>
      <c r="U74" s="33"/>
      <c r="V74" s="33"/>
      <c r="W74" s="33"/>
      <c r="X74" s="33"/>
      <c r="Y74" s="33"/>
      <c r="Z74" s="33"/>
    </row>
    <row r="75" spans="1:26" ht="12.75" customHeight="1">
      <c r="A75" s="80"/>
      <c r="B75" s="86"/>
      <c r="C75" s="80"/>
      <c r="D75" s="86"/>
      <c r="E75" s="33"/>
      <c r="F75" s="33"/>
      <c r="G75" s="33"/>
      <c r="H75" s="33"/>
      <c r="I75" s="33"/>
      <c r="J75" s="33"/>
      <c r="K75" s="33"/>
      <c r="L75" s="33"/>
      <c r="M75" s="33"/>
      <c r="N75" s="33"/>
      <c r="O75" s="33"/>
      <c r="P75" s="33"/>
      <c r="Q75" s="33"/>
      <c r="R75" s="33"/>
      <c r="S75" s="33"/>
      <c r="T75" s="33"/>
      <c r="U75" s="33"/>
      <c r="V75" s="33"/>
      <c r="W75" s="33"/>
      <c r="X75" s="33"/>
      <c r="Y75" s="33"/>
      <c r="Z75" s="33"/>
    </row>
    <row r="76" spans="1:26" ht="12.75" customHeight="1">
      <c r="A76" s="80"/>
      <c r="B76" s="86"/>
      <c r="C76" s="80"/>
      <c r="D76" s="86"/>
      <c r="E76" s="33"/>
      <c r="F76" s="33"/>
      <c r="G76" s="33"/>
      <c r="H76" s="33"/>
      <c r="I76" s="33"/>
      <c r="J76" s="33"/>
      <c r="K76" s="33"/>
      <c r="L76" s="33"/>
      <c r="M76" s="33"/>
      <c r="N76" s="33"/>
      <c r="O76" s="33"/>
      <c r="P76" s="33"/>
      <c r="Q76" s="33"/>
      <c r="R76" s="33"/>
      <c r="S76" s="33"/>
      <c r="T76" s="33"/>
      <c r="U76" s="33"/>
      <c r="V76" s="33"/>
      <c r="W76" s="33"/>
      <c r="X76" s="33"/>
      <c r="Y76" s="33"/>
      <c r="Z76" s="33"/>
    </row>
    <row r="77" spans="1:26" ht="12.75" customHeight="1">
      <c r="A77" s="80"/>
      <c r="B77" s="86"/>
      <c r="C77" s="80"/>
      <c r="D77" s="86"/>
      <c r="E77" s="33"/>
      <c r="F77" s="33"/>
      <c r="G77" s="33"/>
      <c r="H77" s="33"/>
      <c r="I77" s="33"/>
      <c r="J77" s="33"/>
      <c r="K77" s="33"/>
      <c r="L77" s="33"/>
      <c r="M77" s="33"/>
      <c r="N77" s="33"/>
      <c r="O77" s="33"/>
      <c r="P77" s="33"/>
      <c r="Q77" s="33"/>
      <c r="R77" s="33"/>
      <c r="S77" s="33"/>
      <c r="T77" s="33"/>
      <c r="U77" s="33"/>
      <c r="V77" s="33"/>
      <c r="W77" s="33"/>
      <c r="X77" s="33"/>
      <c r="Y77" s="33"/>
      <c r="Z77" s="33"/>
    </row>
    <row r="78" spans="1:26" ht="12.75" customHeight="1">
      <c r="A78" s="80"/>
      <c r="B78" s="86"/>
      <c r="C78" s="80"/>
      <c r="D78" s="86"/>
      <c r="E78" s="33"/>
      <c r="F78" s="33"/>
      <c r="G78" s="33"/>
      <c r="H78" s="33"/>
      <c r="I78" s="33"/>
      <c r="J78" s="33"/>
      <c r="K78" s="33"/>
      <c r="L78" s="33"/>
      <c r="M78" s="33"/>
      <c r="N78" s="33"/>
      <c r="O78" s="33"/>
      <c r="P78" s="33"/>
      <c r="Q78" s="33"/>
      <c r="R78" s="33"/>
      <c r="S78" s="33"/>
      <c r="T78" s="33"/>
      <c r="U78" s="33"/>
      <c r="V78" s="33"/>
      <c r="W78" s="33"/>
      <c r="X78" s="33"/>
      <c r="Y78" s="33"/>
      <c r="Z78" s="33"/>
    </row>
    <row r="79" spans="1:26" ht="12.75" customHeight="1">
      <c r="A79" s="80"/>
      <c r="B79" s="86"/>
      <c r="C79" s="80"/>
      <c r="D79" s="86"/>
      <c r="E79" s="33"/>
      <c r="F79" s="33"/>
      <c r="G79" s="33"/>
      <c r="H79" s="33"/>
      <c r="I79" s="33"/>
      <c r="J79" s="33"/>
      <c r="K79" s="33"/>
      <c r="L79" s="33"/>
      <c r="M79" s="33"/>
      <c r="N79" s="33"/>
      <c r="O79" s="33"/>
      <c r="P79" s="33"/>
      <c r="Q79" s="33"/>
      <c r="R79" s="33"/>
      <c r="S79" s="33"/>
      <c r="T79" s="33"/>
      <c r="U79" s="33"/>
      <c r="V79" s="33"/>
      <c r="W79" s="33"/>
      <c r="X79" s="33"/>
      <c r="Y79" s="33"/>
      <c r="Z79" s="33"/>
    </row>
    <row r="80" spans="1:26" ht="12.75" customHeight="1">
      <c r="A80" s="80"/>
      <c r="B80" s="86"/>
      <c r="C80" s="80"/>
      <c r="D80" s="86"/>
      <c r="E80" s="33"/>
      <c r="F80" s="33"/>
      <c r="G80" s="33"/>
      <c r="H80" s="33"/>
      <c r="I80" s="33"/>
      <c r="J80" s="33"/>
      <c r="K80" s="33"/>
      <c r="L80" s="33"/>
      <c r="M80" s="33"/>
      <c r="N80" s="33"/>
      <c r="O80" s="33"/>
      <c r="P80" s="33"/>
      <c r="Q80" s="33"/>
      <c r="R80" s="33"/>
      <c r="S80" s="33"/>
      <c r="T80" s="33"/>
      <c r="U80" s="33"/>
      <c r="V80" s="33"/>
      <c r="W80" s="33"/>
      <c r="X80" s="33"/>
      <c r="Y80" s="33"/>
      <c r="Z80" s="33"/>
    </row>
    <row r="81" spans="1:26" ht="12.75" customHeight="1">
      <c r="A81" s="80"/>
      <c r="B81" s="86"/>
      <c r="C81" s="80"/>
      <c r="D81" s="86"/>
      <c r="E81" s="33"/>
      <c r="F81" s="33"/>
      <c r="G81" s="33"/>
      <c r="H81" s="33"/>
      <c r="I81" s="33"/>
      <c r="J81" s="33"/>
      <c r="K81" s="33"/>
      <c r="L81" s="33"/>
      <c r="M81" s="33"/>
      <c r="N81" s="33"/>
      <c r="O81" s="33"/>
      <c r="P81" s="33"/>
      <c r="Q81" s="33"/>
      <c r="R81" s="33"/>
      <c r="S81" s="33"/>
      <c r="T81" s="33"/>
      <c r="U81" s="33"/>
      <c r="V81" s="33"/>
      <c r="W81" s="33"/>
      <c r="X81" s="33"/>
      <c r="Y81" s="33"/>
      <c r="Z81" s="33"/>
    </row>
    <row r="82" spans="1:26" ht="12.75" customHeight="1">
      <c r="A82" s="80"/>
      <c r="B82" s="86"/>
      <c r="C82" s="80"/>
      <c r="D82" s="86"/>
      <c r="E82" s="33"/>
      <c r="F82" s="33"/>
      <c r="G82" s="33"/>
      <c r="H82" s="33"/>
      <c r="I82" s="33"/>
      <c r="J82" s="33"/>
      <c r="K82" s="33"/>
      <c r="L82" s="33"/>
      <c r="M82" s="33"/>
      <c r="N82" s="33"/>
      <c r="O82" s="33"/>
      <c r="P82" s="33"/>
      <c r="Q82" s="33"/>
      <c r="R82" s="33"/>
      <c r="S82" s="33"/>
      <c r="T82" s="33"/>
      <c r="U82" s="33"/>
      <c r="V82" s="33"/>
      <c r="W82" s="33"/>
      <c r="X82" s="33"/>
      <c r="Y82" s="33"/>
      <c r="Z82" s="33"/>
    </row>
    <row r="83" spans="1:26" ht="12.75" customHeight="1">
      <c r="A83" s="80"/>
      <c r="B83" s="86"/>
      <c r="C83" s="80"/>
      <c r="D83" s="86"/>
      <c r="E83" s="33"/>
      <c r="F83" s="33"/>
      <c r="G83" s="33"/>
      <c r="H83" s="33"/>
      <c r="I83" s="33"/>
      <c r="J83" s="33"/>
      <c r="K83" s="33"/>
      <c r="L83" s="33"/>
      <c r="M83" s="33"/>
      <c r="N83" s="33"/>
      <c r="O83" s="33"/>
      <c r="P83" s="33"/>
      <c r="Q83" s="33"/>
      <c r="R83" s="33"/>
      <c r="S83" s="33"/>
      <c r="T83" s="33"/>
      <c r="U83" s="33"/>
      <c r="V83" s="33"/>
      <c r="W83" s="33"/>
      <c r="X83" s="33"/>
      <c r="Y83" s="33"/>
      <c r="Z83" s="33"/>
    </row>
    <row r="84" spans="1:26" ht="12.75" customHeight="1">
      <c r="A84" s="80"/>
      <c r="B84" s="86"/>
      <c r="C84" s="80"/>
      <c r="D84" s="86"/>
      <c r="E84" s="33"/>
      <c r="F84" s="33"/>
      <c r="G84" s="33"/>
      <c r="H84" s="33"/>
      <c r="I84" s="33"/>
      <c r="J84" s="33"/>
      <c r="K84" s="33"/>
      <c r="L84" s="33"/>
      <c r="M84" s="33"/>
      <c r="N84" s="33"/>
      <c r="O84" s="33"/>
      <c r="P84" s="33"/>
      <c r="Q84" s="33"/>
      <c r="R84" s="33"/>
      <c r="S84" s="33"/>
      <c r="T84" s="33"/>
      <c r="U84" s="33"/>
      <c r="V84" s="33"/>
      <c r="W84" s="33"/>
      <c r="X84" s="33"/>
      <c r="Y84" s="33"/>
      <c r="Z84" s="33"/>
    </row>
    <row r="85" spans="1:26" ht="12.75" customHeight="1">
      <c r="A85" s="80"/>
      <c r="B85" s="86"/>
      <c r="C85" s="80"/>
      <c r="D85" s="86"/>
      <c r="E85" s="33"/>
      <c r="F85" s="33"/>
      <c r="G85" s="33"/>
      <c r="H85" s="33"/>
      <c r="I85" s="33"/>
      <c r="J85" s="33"/>
      <c r="K85" s="33"/>
      <c r="L85" s="33"/>
      <c r="M85" s="33"/>
      <c r="N85" s="33"/>
      <c r="O85" s="33"/>
      <c r="P85" s="33"/>
      <c r="Q85" s="33"/>
      <c r="R85" s="33"/>
      <c r="S85" s="33"/>
      <c r="T85" s="33"/>
      <c r="U85" s="33"/>
      <c r="V85" s="33"/>
      <c r="W85" s="33"/>
      <c r="X85" s="33"/>
      <c r="Y85" s="33"/>
      <c r="Z85" s="33"/>
    </row>
    <row r="86" spans="1:26" ht="12.75" customHeight="1">
      <c r="A86" s="80"/>
      <c r="B86" s="86"/>
      <c r="C86" s="80"/>
      <c r="D86" s="86"/>
      <c r="E86" s="33"/>
      <c r="F86" s="33"/>
      <c r="G86" s="33"/>
      <c r="H86" s="33"/>
      <c r="I86" s="33"/>
      <c r="J86" s="33"/>
      <c r="K86" s="33"/>
      <c r="L86" s="33"/>
      <c r="M86" s="33"/>
      <c r="N86" s="33"/>
      <c r="O86" s="33"/>
      <c r="P86" s="33"/>
      <c r="Q86" s="33"/>
      <c r="R86" s="33"/>
      <c r="S86" s="33"/>
      <c r="T86" s="33"/>
      <c r="U86" s="33"/>
      <c r="V86" s="33"/>
      <c r="W86" s="33"/>
      <c r="X86" s="33"/>
      <c r="Y86" s="33"/>
      <c r="Z86" s="33"/>
    </row>
    <row r="87" spans="1:26" ht="12.75" customHeight="1">
      <c r="A87" s="80"/>
      <c r="B87" s="86"/>
      <c r="C87" s="80"/>
      <c r="D87" s="86"/>
      <c r="E87" s="33"/>
      <c r="F87" s="33"/>
      <c r="G87" s="33"/>
      <c r="H87" s="33"/>
      <c r="I87" s="33"/>
      <c r="J87" s="33"/>
      <c r="K87" s="33"/>
      <c r="L87" s="33"/>
      <c r="M87" s="33"/>
      <c r="N87" s="33"/>
      <c r="O87" s="33"/>
      <c r="P87" s="33"/>
      <c r="Q87" s="33"/>
      <c r="R87" s="33"/>
      <c r="S87" s="33"/>
      <c r="T87" s="33"/>
      <c r="U87" s="33"/>
      <c r="V87" s="33"/>
      <c r="W87" s="33"/>
      <c r="X87" s="33"/>
      <c r="Y87" s="33"/>
      <c r="Z87" s="33"/>
    </row>
    <row r="88" spans="1:26" ht="12.75" customHeight="1">
      <c r="A88" s="80"/>
      <c r="B88" s="86"/>
      <c r="C88" s="80"/>
      <c r="D88" s="86"/>
      <c r="E88" s="33"/>
      <c r="F88" s="33"/>
      <c r="G88" s="33"/>
      <c r="H88" s="33"/>
      <c r="I88" s="33"/>
      <c r="J88" s="33"/>
      <c r="K88" s="33"/>
      <c r="L88" s="33"/>
      <c r="M88" s="33"/>
      <c r="N88" s="33"/>
      <c r="O88" s="33"/>
      <c r="P88" s="33"/>
      <c r="Q88" s="33"/>
      <c r="R88" s="33"/>
      <c r="S88" s="33"/>
      <c r="T88" s="33"/>
      <c r="U88" s="33"/>
      <c r="V88" s="33"/>
      <c r="W88" s="33"/>
      <c r="X88" s="33"/>
      <c r="Y88" s="33"/>
      <c r="Z88" s="33"/>
    </row>
    <row r="89" spans="1:26" ht="12.75" customHeight="1">
      <c r="A89" s="80"/>
      <c r="B89" s="86"/>
      <c r="C89" s="80"/>
      <c r="D89" s="86"/>
      <c r="E89" s="33"/>
      <c r="F89" s="33"/>
      <c r="G89" s="33"/>
      <c r="H89" s="33"/>
      <c r="I89" s="33"/>
      <c r="J89" s="33"/>
      <c r="K89" s="33"/>
      <c r="L89" s="33"/>
      <c r="M89" s="33"/>
      <c r="N89" s="33"/>
      <c r="O89" s="33"/>
      <c r="P89" s="33"/>
      <c r="Q89" s="33"/>
      <c r="R89" s="33"/>
      <c r="S89" s="33"/>
      <c r="T89" s="33"/>
      <c r="U89" s="33"/>
      <c r="V89" s="33"/>
      <c r="W89" s="33"/>
      <c r="X89" s="33"/>
      <c r="Y89" s="33"/>
      <c r="Z89" s="33"/>
    </row>
    <row r="90" spans="1:26" ht="12.75" customHeight="1">
      <c r="A90" s="80"/>
      <c r="B90" s="86"/>
      <c r="C90" s="80"/>
      <c r="D90" s="86"/>
      <c r="E90" s="33"/>
      <c r="F90" s="33"/>
      <c r="G90" s="33"/>
      <c r="H90" s="33"/>
      <c r="I90" s="33"/>
      <c r="J90" s="33"/>
      <c r="K90" s="33"/>
      <c r="L90" s="33"/>
      <c r="M90" s="33"/>
      <c r="N90" s="33"/>
      <c r="O90" s="33"/>
      <c r="P90" s="33"/>
      <c r="Q90" s="33"/>
      <c r="R90" s="33"/>
      <c r="S90" s="33"/>
      <c r="T90" s="33"/>
      <c r="U90" s="33"/>
      <c r="V90" s="33"/>
      <c r="W90" s="33"/>
      <c r="X90" s="33"/>
      <c r="Y90" s="33"/>
      <c r="Z90" s="33"/>
    </row>
    <row r="91" spans="1:26" ht="12.75" customHeight="1">
      <c r="A91" s="80"/>
      <c r="B91" s="86"/>
      <c r="C91" s="80"/>
      <c r="D91" s="86"/>
      <c r="E91" s="33"/>
      <c r="F91" s="33"/>
      <c r="G91" s="33"/>
      <c r="H91" s="33"/>
      <c r="I91" s="33"/>
      <c r="J91" s="33"/>
      <c r="K91" s="33"/>
      <c r="L91" s="33"/>
      <c r="M91" s="33"/>
      <c r="N91" s="33"/>
      <c r="O91" s="33"/>
      <c r="P91" s="33"/>
      <c r="Q91" s="33"/>
      <c r="R91" s="33"/>
      <c r="S91" s="33"/>
      <c r="T91" s="33"/>
      <c r="U91" s="33"/>
      <c r="V91" s="33"/>
      <c r="W91" s="33"/>
      <c r="X91" s="33"/>
      <c r="Y91" s="33"/>
      <c r="Z91" s="33"/>
    </row>
    <row r="92" spans="1:26" ht="12.75" customHeight="1">
      <c r="A92" s="80"/>
      <c r="B92" s="86"/>
      <c r="C92" s="80"/>
      <c r="D92" s="86"/>
      <c r="E92" s="33"/>
      <c r="F92" s="33"/>
      <c r="G92" s="33"/>
      <c r="H92" s="33"/>
      <c r="I92" s="33"/>
      <c r="J92" s="33"/>
      <c r="K92" s="33"/>
      <c r="L92" s="33"/>
      <c r="M92" s="33"/>
      <c r="N92" s="33"/>
      <c r="O92" s="33"/>
      <c r="P92" s="33"/>
      <c r="Q92" s="33"/>
      <c r="R92" s="33"/>
      <c r="S92" s="33"/>
      <c r="T92" s="33"/>
      <c r="U92" s="33"/>
      <c r="V92" s="33"/>
      <c r="W92" s="33"/>
      <c r="X92" s="33"/>
      <c r="Y92" s="33"/>
      <c r="Z92" s="33"/>
    </row>
    <row r="93" spans="1:26" ht="12.75" customHeight="1">
      <c r="A93" s="80"/>
      <c r="B93" s="86"/>
      <c r="C93" s="80"/>
      <c r="D93" s="86"/>
      <c r="E93" s="33"/>
      <c r="F93" s="33"/>
      <c r="G93" s="33"/>
      <c r="H93" s="33"/>
      <c r="I93" s="33"/>
      <c r="J93" s="33"/>
      <c r="K93" s="33"/>
      <c r="L93" s="33"/>
      <c r="M93" s="33"/>
      <c r="N93" s="33"/>
      <c r="O93" s="33"/>
      <c r="P93" s="33"/>
      <c r="Q93" s="33"/>
      <c r="R93" s="33"/>
      <c r="S93" s="33"/>
      <c r="T93" s="33"/>
      <c r="U93" s="33"/>
      <c r="V93" s="33"/>
      <c r="W93" s="33"/>
      <c r="X93" s="33"/>
      <c r="Y93" s="33"/>
      <c r="Z93" s="33"/>
    </row>
    <row r="94" spans="1:26" ht="12.75" customHeight="1">
      <c r="A94" s="80"/>
      <c r="B94" s="86"/>
      <c r="C94" s="80"/>
      <c r="D94" s="86"/>
      <c r="E94" s="33"/>
      <c r="F94" s="33"/>
      <c r="G94" s="33"/>
      <c r="H94" s="33"/>
      <c r="I94" s="33"/>
      <c r="J94" s="33"/>
      <c r="K94" s="33"/>
      <c r="L94" s="33"/>
      <c r="M94" s="33"/>
      <c r="N94" s="33"/>
      <c r="O94" s="33"/>
      <c r="P94" s="33"/>
      <c r="Q94" s="33"/>
      <c r="R94" s="33"/>
      <c r="S94" s="33"/>
      <c r="T94" s="33"/>
      <c r="U94" s="33"/>
      <c r="V94" s="33"/>
      <c r="W94" s="33"/>
      <c r="X94" s="33"/>
      <c r="Y94" s="33"/>
      <c r="Z94" s="33"/>
    </row>
    <row r="95" spans="1:26" ht="12.75" customHeight="1">
      <c r="A95" s="80"/>
      <c r="B95" s="86"/>
      <c r="C95" s="80"/>
      <c r="D95" s="86"/>
      <c r="E95" s="33"/>
      <c r="F95" s="33"/>
      <c r="G95" s="33"/>
      <c r="H95" s="33"/>
      <c r="I95" s="33"/>
      <c r="J95" s="33"/>
      <c r="K95" s="33"/>
      <c r="L95" s="33"/>
      <c r="M95" s="33"/>
      <c r="N95" s="33"/>
      <c r="O95" s="33"/>
      <c r="P95" s="33"/>
      <c r="Q95" s="33"/>
      <c r="R95" s="33"/>
      <c r="S95" s="33"/>
      <c r="T95" s="33"/>
      <c r="U95" s="33"/>
      <c r="V95" s="33"/>
      <c r="W95" s="33"/>
      <c r="X95" s="33"/>
      <c r="Y95" s="33"/>
      <c r="Z95" s="33"/>
    </row>
    <row r="96" spans="1:26" ht="12.75" customHeight="1">
      <c r="A96" s="80"/>
      <c r="B96" s="86"/>
      <c r="C96" s="80"/>
      <c r="D96" s="86"/>
      <c r="E96" s="33"/>
      <c r="F96" s="33"/>
      <c r="G96" s="33"/>
      <c r="H96" s="33"/>
      <c r="I96" s="33"/>
      <c r="J96" s="33"/>
      <c r="K96" s="33"/>
      <c r="L96" s="33"/>
      <c r="M96" s="33"/>
      <c r="N96" s="33"/>
      <c r="O96" s="33"/>
      <c r="P96" s="33"/>
      <c r="Q96" s="33"/>
      <c r="R96" s="33"/>
      <c r="S96" s="33"/>
      <c r="T96" s="33"/>
      <c r="U96" s="33"/>
      <c r="V96" s="33"/>
      <c r="W96" s="33"/>
      <c r="X96" s="33"/>
      <c r="Y96" s="33"/>
      <c r="Z96" s="33"/>
    </row>
    <row r="97" spans="1:26" ht="12.75" customHeight="1">
      <c r="A97" s="80"/>
      <c r="B97" s="86"/>
      <c r="C97" s="80"/>
      <c r="D97" s="86"/>
      <c r="E97" s="33"/>
      <c r="F97" s="33"/>
      <c r="G97" s="33"/>
      <c r="H97" s="33"/>
      <c r="I97" s="33"/>
      <c r="J97" s="33"/>
      <c r="K97" s="33"/>
      <c r="L97" s="33"/>
      <c r="M97" s="33"/>
      <c r="N97" s="33"/>
      <c r="O97" s="33"/>
      <c r="P97" s="33"/>
      <c r="Q97" s="33"/>
      <c r="R97" s="33"/>
      <c r="S97" s="33"/>
      <c r="T97" s="33"/>
      <c r="U97" s="33"/>
      <c r="V97" s="33"/>
      <c r="W97" s="33"/>
      <c r="X97" s="33"/>
      <c r="Y97" s="33"/>
      <c r="Z97" s="33"/>
    </row>
    <row r="98" spans="1:26" ht="12.75" customHeight="1">
      <c r="A98" s="80"/>
      <c r="B98" s="86"/>
      <c r="C98" s="80"/>
      <c r="D98" s="86"/>
      <c r="E98" s="33"/>
      <c r="F98" s="33"/>
      <c r="G98" s="33"/>
      <c r="H98" s="33"/>
      <c r="I98" s="33"/>
      <c r="J98" s="33"/>
      <c r="K98" s="33"/>
      <c r="L98" s="33"/>
      <c r="M98" s="33"/>
      <c r="N98" s="33"/>
      <c r="O98" s="33"/>
      <c r="P98" s="33"/>
      <c r="Q98" s="33"/>
      <c r="R98" s="33"/>
      <c r="S98" s="33"/>
      <c r="T98" s="33"/>
      <c r="U98" s="33"/>
      <c r="V98" s="33"/>
      <c r="W98" s="33"/>
      <c r="X98" s="33"/>
      <c r="Y98" s="33"/>
      <c r="Z98" s="33"/>
    </row>
    <row r="99" spans="1:26" ht="12.75" customHeight="1">
      <c r="A99" s="80"/>
      <c r="B99" s="86"/>
      <c r="C99" s="80"/>
      <c r="D99" s="86"/>
      <c r="E99" s="33"/>
      <c r="F99" s="33"/>
      <c r="G99" s="33"/>
      <c r="H99" s="33"/>
      <c r="I99" s="33"/>
      <c r="J99" s="33"/>
      <c r="K99" s="33"/>
      <c r="L99" s="33"/>
      <c r="M99" s="33"/>
      <c r="N99" s="33"/>
      <c r="O99" s="33"/>
      <c r="P99" s="33"/>
      <c r="Q99" s="33"/>
      <c r="R99" s="33"/>
      <c r="S99" s="33"/>
      <c r="T99" s="33"/>
      <c r="U99" s="33"/>
      <c r="V99" s="33"/>
      <c r="W99" s="33"/>
      <c r="X99" s="33"/>
      <c r="Y99" s="33"/>
      <c r="Z99" s="33"/>
    </row>
    <row r="100" spans="1:26" ht="12.75" customHeight="1">
      <c r="A100" s="80"/>
      <c r="B100" s="86"/>
      <c r="C100" s="80"/>
      <c r="D100" s="86"/>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2.75" customHeight="1">
      <c r="A101" s="80"/>
      <c r="B101" s="86"/>
      <c r="C101" s="80"/>
      <c r="D101" s="86"/>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2.75" customHeight="1">
      <c r="A102" s="80"/>
      <c r="B102" s="86"/>
      <c r="C102" s="80"/>
      <c r="D102" s="86"/>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2.75" customHeight="1">
      <c r="A103" s="80"/>
      <c r="B103" s="86"/>
      <c r="C103" s="80"/>
      <c r="D103" s="86"/>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2.75" customHeight="1">
      <c r="A104" s="80"/>
      <c r="B104" s="86"/>
      <c r="C104" s="80"/>
      <c r="D104" s="86"/>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2.75" customHeight="1">
      <c r="A105" s="80"/>
      <c r="B105" s="86"/>
      <c r="C105" s="80"/>
      <c r="D105" s="86"/>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2.75" customHeight="1">
      <c r="A106" s="80"/>
      <c r="B106" s="86"/>
      <c r="C106" s="80"/>
      <c r="D106" s="86"/>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2.75" customHeight="1">
      <c r="A107" s="80"/>
      <c r="B107" s="86"/>
      <c r="C107" s="80"/>
      <c r="D107" s="86"/>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2.75" customHeight="1">
      <c r="A108" s="80"/>
      <c r="B108" s="86"/>
      <c r="C108" s="80"/>
      <c r="D108" s="86"/>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2.75" customHeight="1">
      <c r="A109" s="80"/>
      <c r="B109" s="86"/>
      <c r="C109" s="80"/>
      <c r="D109" s="86"/>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2.75" customHeight="1">
      <c r="A110" s="80"/>
      <c r="B110" s="86"/>
      <c r="C110" s="80"/>
      <c r="D110" s="86"/>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2.75" customHeight="1">
      <c r="A111" s="80"/>
      <c r="B111" s="86"/>
      <c r="C111" s="80"/>
      <c r="D111" s="86"/>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2.75" customHeight="1">
      <c r="A112" s="80"/>
      <c r="B112" s="86"/>
      <c r="C112" s="80"/>
      <c r="D112" s="86"/>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2.75" customHeight="1">
      <c r="A113" s="80"/>
      <c r="B113" s="86"/>
      <c r="C113" s="80"/>
      <c r="D113" s="86"/>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2.75" customHeight="1">
      <c r="A114" s="80"/>
      <c r="B114" s="86"/>
      <c r="C114" s="80"/>
      <c r="D114" s="86"/>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2.75" customHeight="1">
      <c r="A115" s="80"/>
      <c r="B115" s="86"/>
      <c r="C115" s="80"/>
      <c r="D115" s="86"/>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2.75" customHeight="1">
      <c r="A116" s="80"/>
      <c r="B116" s="86"/>
      <c r="C116" s="80"/>
      <c r="D116" s="86"/>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2.75" customHeight="1">
      <c r="A117" s="80"/>
      <c r="B117" s="86"/>
      <c r="C117" s="80"/>
      <c r="D117" s="86"/>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2.75" customHeight="1">
      <c r="A118" s="80"/>
      <c r="B118" s="86"/>
      <c r="C118" s="80"/>
      <c r="D118" s="86"/>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2.75" customHeight="1">
      <c r="A119" s="80"/>
      <c r="B119" s="86"/>
      <c r="C119" s="80"/>
      <c r="D119" s="86"/>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2.75" customHeight="1">
      <c r="A120" s="80"/>
      <c r="B120" s="86"/>
      <c r="C120" s="80"/>
      <c r="D120" s="86"/>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2.75" customHeight="1">
      <c r="A121" s="80"/>
      <c r="B121" s="86"/>
      <c r="C121" s="80"/>
      <c r="D121" s="86"/>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2.75" customHeight="1">
      <c r="A122" s="80"/>
      <c r="B122" s="86"/>
      <c r="C122" s="80"/>
      <c r="D122" s="86"/>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2.75" customHeight="1">
      <c r="A123" s="80"/>
      <c r="B123" s="86"/>
      <c r="C123" s="80"/>
      <c r="D123" s="86"/>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2.75" customHeight="1">
      <c r="A124" s="80"/>
      <c r="B124" s="86"/>
      <c r="C124" s="80"/>
      <c r="D124" s="86"/>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2.75" customHeight="1">
      <c r="A125" s="80"/>
      <c r="B125" s="86"/>
      <c r="C125" s="80"/>
      <c r="D125" s="86"/>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2.75" customHeight="1">
      <c r="A126" s="80"/>
      <c r="B126" s="86"/>
      <c r="C126" s="80"/>
      <c r="D126" s="86"/>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2.75" customHeight="1">
      <c r="A127" s="80"/>
      <c r="B127" s="86"/>
      <c r="C127" s="80"/>
      <c r="D127" s="86"/>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2.75" customHeight="1">
      <c r="A128" s="80"/>
      <c r="B128" s="86"/>
      <c r="C128" s="80"/>
      <c r="D128" s="86"/>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2.75" customHeight="1">
      <c r="A129" s="80"/>
      <c r="B129" s="86"/>
      <c r="C129" s="80"/>
      <c r="D129" s="86"/>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2.75" customHeight="1">
      <c r="A130" s="80"/>
      <c r="B130" s="86"/>
      <c r="C130" s="80"/>
      <c r="D130" s="86"/>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2.75" customHeight="1">
      <c r="A131" s="80"/>
      <c r="B131" s="86"/>
      <c r="C131" s="80"/>
      <c r="D131" s="86"/>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2.75" customHeight="1">
      <c r="A132" s="80"/>
      <c r="B132" s="86"/>
      <c r="C132" s="80"/>
      <c r="D132" s="86"/>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2.75" customHeight="1">
      <c r="A133" s="80"/>
      <c r="B133" s="86"/>
      <c r="C133" s="80"/>
      <c r="D133" s="86"/>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2.75" customHeight="1">
      <c r="A134" s="80"/>
      <c r="B134" s="86"/>
      <c r="C134" s="80"/>
      <c r="D134" s="86"/>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2.75" customHeight="1">
      <c r="A135" s="80"/>
      <c r="B135" s="86"/>
      <c r="C135" s="80"/>
      <c r="D135" s="86"/>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2.75" customHeight="1">
      <c r="A136" s="80"/>
      <c r="B136" s="86"/>
      <c r="C136" s="80"/>
      <c r="D136" s="86"/>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2.75" customHeight="1">
      <c r="A137" s="80"/>
      <c r="B137" s="86"/>
      <c r="C137" s="80"/>
      <c r="D137" s="86"/>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2.75" customHeight="1">
      <c r="A138" s="80"/>
      <c r="B138" s="86"/>
      <c r="C138" s="80"/>
      <c r="D138" s="86"/>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2.75" customHeight="1">
      <c r="A139" s="80"/>
      <c r="B139" s="86"/>
      <c r="C139" s="80"/>
      <c r="D139" s="86"/>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2.75" customHeight="1">
      <c r="A140" s="80"/>
      <c r="B140" s="86"/>
      <c r="C140" s="80"/>
      <c r="D140" s="86"/>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2.75" customHeight="1">
      <c r="A141" s="80"/>
      <c r="B141" s="86"/>
      <c r="C141" s="80"/>
      <c r="D141" s="86"/>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2.75" customHeight="1">
      <c r="A142" s="80"/>
      <c r="B142" s="86"/>
      <c r="C142" s="80"/>
      <c r="D142" s="86"/>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2.75" customHeight="1">
      <c r="A143" s="80"/>
      <c r="B143" s="86"/>
      <c r="C143" s="80"/>
      <c r="D143" s="86"/>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2.75" customHeight="1">
      <c r="A144" s="80"/>
      <c r="B144" s="86"/>
      <c r="C144" s="80"/>
      <c r="D144" s="86"/>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2.75" customHeight="1">
      <c r="A145" s="80"/>
      <c r="B145" s="86"/>
      <c r="C145" s="80"/>
      <c r="D145" s="86"/>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2.75" customHeight="1">
      <c r="A146" s="80"/>
      <c r="B146" s="86"/>
      <c r="C146" s="80"/>
      <c r="D146" s="86"/>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2.75" customHeight="1">
      <c r="A147" s="80"/>
      <c r="B147" s="86"/>
      <c r="C147" s="80"/>
      <c r="D147" s="86"/>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2.75" customHeight="1">
      <c r="A148" s="80"/>
      <c r="B148" s="86"/>
      <c r="C148" s="80"/>
      <c r="D148" s="86"/>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2.75" customHeight="1">
      <c r="A149" s="80"/>
      <c r="B149" s="86"/>
      <c r="C149" s="80"/>
      <c r="D149" s="86"/>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2.75" customHeight="1">
      <c r="A150" s="80"/>
      <c r="B150" s="86"/>
      <c r="C150" s="80"/>
      <c r="D150" s="86"/>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2.75" customHeight="1">
      <c r="A151" s="80"/>
      <c r="B151" s="86"/>
      <c r="C151" s="80"/>
      <c r="D151" s="86"/>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2.75" customHeight="1">
      <c r="A152" s="80"/>
      <c r="B152" s="86"/>
      <c r="C152" s="80"/>
      <c r="D152" s="86"/>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2.75" customHeight="1">
      <c r="A153" s="80"/>
      <c r="B153" s="86"/>
      <c r="C153" s="80"/>
      <c r="D153" s="86"/>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2.75" customHeight="1">
      <c r="A154" s="80"/>
      <c r="B154" s="86"/>
      <c r="C154" s="80"/>
      <c r="D154" s="86"/>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2.75" customHeight="1">
      <c r="A155" s="80"/>
      <c r="B155" s="86"/>
      <c r="C155" s="80"/>
      <c r="D155" s="86"/>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2.75" customHeight="1">
      <c r="A156" s="80"/>
      <c r="B156" s="86"/>
      <c r="C156" s="80"/>
      <c r="D156" s="86"/>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2.75" customHeight="1">
      <c r="A157" s="80"/>
      <c r="B157" s="86"/>
      <c r="C157" s="80"/>
      <c r="D157" s="86"/>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2.75" customHeight="1">
      <c r="A158" s="80"/>
      <c r="B158" s="86"/>
      <c r="C158" s="80"/>
      <c r="D158" s="86"/>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2.75" customHeight="1">
      <c r="A159" s="80"/>
      <c r="B159" s="86"/>
      <c r="C159" s="80"/>
      <c r="D159" s="86"/>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2.75" customHeight="1">
      <c r="A160" s="80"/>
      <c r="B160" s="86"/>
      <c r="C160" s="80"/>
      <c r="D160" s="86"/>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2.75" customHeight="1">
      <c r="A161" s="80"/>
      <c r="B161" s="86"/>
      <c r="C161" s="80"/>
      <c r="D161" s="86"/>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2.75" customHeight="1">
      <c r="A162" s="80"/>
      <c r="B162" s="86"/>
      <c r="C162" s="80"/>
      <c r="D162" s="86"/>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2.75" customHeight="1">
      <c r="A163" s="80"/>
      <c r="B163" s="86"/>
      <c r="C163" s="80"/>
      <c r="D163" s="86"/>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2.75" customHeight="1">
      <c r="A164" s="80"/>
      <c r="B164" s="86"/>
      <c r="C164" s="80"/>
      <c r="D164" s="86"/>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2.75" customHeight="1">
      <c r="A165" s="80"/>
      <c r="B165" s="86"/>
      <c r="C165" s="80"/>
      <c r="D165" s="86"/>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2.75" customHeight="1">
      <c r="A166" s="80"/>
      <c r="B166" s="86"/>
      <c r="C166" s="80"/>
      <c r="D166" s="86"/>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2.75" customHeight="1">
      <c r="A167" s="80"/>
      <c r="B167" s="86"/>
      <c r="C167" s="80"/>
      <c r="D167" s="86"/>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2.75" customHeight="1">
      <c r="A168" s="80"/>
      <c r="B168" s="86"/>
      <c r="C168" s="80"/>
      <c r="D168" s="86"/>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2.75" customHeight="1">
      <c r="A169" s="80"/>
      <c r="B169" s="86"/>
      <c r="C169" s="80"/>
      <c r="D169" s="86"/>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2.75" customHeight="1">
      <c r="A170" s="80"/>
      <c r="B170" s="86"/>
      <c r="C170" s="80"/>
      <c r="D170" s="86"/>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2.75" customHeight="1">
      <c r="A171" s="80"/>
      <c r="B171" s="86"/>
      <c r="C171" s="80"/>
      <c r="D171" s="86"/>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2.75" customHeight="1">
      <c r="A172" s="80"/>
      <c r="B172" s="86"/>
      <c r="C172" s="80"/>
      <c r="D172" s="86"/>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2.75" customHeight="1">
      <c r="A173" s="80"/>
      <c r="B173" s="86"/>
      <c r="C173" s="80"/>
      <c r="D173" s="86"/>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2.75" customHeight="1">
      <c r="A174" s="80"/>
      <c r="B174" s="86"/>
      <c r="C174" s="80"/>
      <c r="D174" s="86"/>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2.75" customHeight="1">
      <c r="A175" s="80"/>
      <c r="B175" s="86"/>
      <c r="C175" s="80"/>
      <c r="D175" s="86"/>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2.75" customHeight="1">
      <c r="A176" s="80"/>
      <c r="B176" s="86"/>
      <c r="C176" s="80"/>
      <c r="D176" s="86"/>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2.75" customHeight="1">
      <c r="A177" s="80"/>
      <c r="B177" s="86"/>
      <c r="C177" s="80"/>
      <c r="D177" s="86"/>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2.75" customHeight="1">
      <c r="A178" s="80"/>
      <c r="B178" s="86"/>
      <c r="C178" s="80"/>
      <c r="D178" s="86"/>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2.75" customHeight="1">
      <c r="A179" s="80"/>
      <c r="B179" s="86"/>
      <c r="C179" s="80"/>
      <c r="D179" s="86"/>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2.75" customHeight="1">
      <c r="A180" s="80"/>
      <c r="B180" s="86"/>
      <c r="C180" s="80"/>
      <c r="D180" s="86"/>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2.75" customHeight="1">
      <c r="A181" s="80"/>
      <c r="B181" s="86"/>
      <c r="C181" s="80"/>
      <c r="D181" s="86"/>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2.75" customHeight="1">
      <c r="A182" s="80"/>
      <c r="B182" s="86"/>
      <c r="C182" s="80"/>
      <c r="D182" s="86"/>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2.75" customHeight="1">
      <c r="A183" s="80"/>
      <c r="B183" s="86"/>
      <c r="C183" s="80"/>
      <c r="D183" s="86"/>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2.75" customHeight="1">
      <c r="A184" s="80"/>
      <c r="B184" s="86"/>
      <c r="C184" s="80"/>
      <c r="D184" s="86"/>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2.75" customHeight="1">
      <c r="A185" s="80"/>
      <c r="B185" s="86"/>
      <c r="C185" s="80"/>
      <c r="D185" s="86"/>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2.75" customHeight="1">
      <c r="A186" s="80"/>
      <c r="B186" s="86"/>
      <c r="C186" s="80"/>
      <c r="D186" s="86"/>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2.75" customHeight="1">
      <c r="A187" s="80"/>
      <c r="B187" s="86"/>
      <c r="C187" s="80"/>
      <c r="D187" s="86"/>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2.75" customHeight="1">
      <c r="A188" s="80"/>
      <c r="B188" s="86"/>
      <c r="C188" s="80"/>
      <c r="D188" s="86"/>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2.75" customHeight="1">
      <c r="A189" s="80"/>
      <c r="B189" s="86"/>
      <c r="C189" s="80"/>
      <c r="D189" s="86"/>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2.75" customHeight="1">
      <c r="A190" s="80"/>
      <c r="B190" s="86"/>
      <c r="C190" s="80"/>
      <c r="D190" s="86"/>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2.75" customHeight="1">
      <c r="A191" s="80"/>
      <c r="B191" s="86"/>
      <c r="C191" s="80"/>
      <c r="D191" s="86"/>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2.75" customHeight="1">
      <c r="A192" s="80"/>
      <c r="B192" s="86"/>
      <c r="C192" s="80"/>
      <c r="D192" s="86"/>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2.75" customHeight="1">
      <c r="A193" s="80"/>
      <c r="B193" s="86"/>
      <c r="C193" s="80"/>
      <c r="D193" s="86"/>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2.75" customHeight="1">
      <c r="A194" s="80"/>
      <c r="B194" s="86"/>
      <c r="C194" s="80"/>
      <c r="D194" s="86"/>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2.75" customHeight="1">
      <c r="A195" s="80"/>
      <c r="B195" s="86"/>
      <c r="C195" s="80"/>
      <c r="D195" s="86"/>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2.75" customHeight="1">
      <c r="A196" s="80"/>
      <c r="B196" s="86"/>
      <c r="C196" s="80"/>
      <c r="D196" s="86"/>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2.75" customHeight="1">
      <c r="A197" s="80"/>
      <c r="B197" s="86"/>
      <c r="C197" s="80"/>
      <c r="D197" s="86"/>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2.75" customHeight="1">
      <c r="A198" s="80"/>
      <c r="B198" s="86"/>
      <c r="C198" s="80"/>
      <c r="D198" s="86"/>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2.75" customHeight="1">
      <c r="A199" s="80"/>
      <c r="B199" s="86"/>
      <c r="C199" s="80"/>
      <c r="D199" s="86"/>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2.75" customHeight="1">
      <c r="A200" s="80"/>
      <c r="B200" s="86"/>
      <c r="C200" s="80"/>
      <c r="D200" s="86"/>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2.75" customHeight="1">
      <c r="A201" s="80"/>
      <c r="B201" s="86"/>
      <c r="C201" s="80"/>
      <c r="D201" s="86"/>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2.75" customHeight="1">
      <c r="A202" s="80"/>
      <c r="B202" s="86"/>
      <c r="C202" s="80"/>
      <c r="D202" s="86"/>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2.75" customHeight="1">
      <c r="A203" s="80"/>
      <c r="B203" s="86"/>
      <c r="C203" s="80"/>
      <c r="D203" s="86"/>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2.75" customHeight="1">
      <c r="A204" s="80"/>
      <c r="B204" s="86"/>
      <c r="C204" s="80"/>
      <c r="D204" s="86"/>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2.75" customHeight="1">
      <c r="A205" s="80"/>
      <c r="B205" s="86"/>
      <c r="C205" s="80"/>
      <c r="D205" s="86"/>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2.75" customHeight="1">
      <c r="A206" s="80"/>
      <c r="B206" s="86"/>
      <c r="C206" s="80"/>
      <c r="D206" s="86"/>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2.75" customHeight="1">
      <c r="A207" s="80"/>
      <c r="B207" s="86"/>
      <c r="C207" s="80"/>
      <c r="D207" s="86"/>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2.75" customHeight="1">
      <c r="A208" s="80"/>
      <c r="B208" s="86"/>
      <c r="C208" s="80"/>
      <c r="D208" s="86"/>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2.75" customHeight="1">
      <c r="A209" s="80"/>
      <c r="B209" s="86"/>
      <c r="C209" s="80"/>
      <c r="D209" s="86"/>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2.75" customHeight="1">
      <c r="A210" s="80"/>
      <c r="B210" s="86"/>
      <c r="C210" s="80"/>
      <c r="D210" s="86"/>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2.75" customHeight="1">
      <c r="A211" s="80"/>
      <c r="B211" s="86"/>
      <c r="C211" s="80"/>
      <c r="D211" s="86"/>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2.75" customHeight="1">
      <c r="A212" s="80"/>
      <c r="B212" s="86"/>
      <c r="C212" s="80"/>
      <c r="D212" s="86"/>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2.75" customHeight="1">
      <c r="A213" s="80"/>
      <c r="B213" s="86"/>
      <c r="C213" s="80"/>
      <c r="D213" s="86"/>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2.75" customHeight="1">
      <c r="A214" s="80"/>
      <c r="B214" s="86"/>
      <c r="C214" s="80"/>
      <c r="D214" s="86"/>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2.75" customHeight="1">
      <c r="A215" s="80"/>
      <c r="B215" s="86"/>
      <c r="C215" s="80"/>
      <c r="D215" s="86"/>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2.75" customHeight="1">
      <c r="A216" s="80"/>
      <c r="B216" s="86"/>
      <c r="C216" s="80"/>
      <c r="D216" s="86"/>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2.75" customHeight="1">
      <c r="A217" s="80"/>
      <c r="B217" s="86"/>
      <c r="C217" s="80"/>
      <c r="D217" s="86"/>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2.75" customHeight="1">
      <c r="A218" s="80"/>
      <c r="B218" s="86"/>
      <c r="C218" s="80"/>
      <c r="D218" s="86"/>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2.75" customHeight="1">
      <c r="A219" s="80"/>
      <c r="B219" s="86"/>
      <c r="C219" s="80"/>
      <c r="D219" s="86"/>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2.75" customHeight="1">
      <c r="A220" s="80"/>
      <c r="B220" s="86"/>
      <c r="C220" s="80"/>
      <c r="D220" s="86"/>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2.75" customHeight="1">
      <c r="A221" s="80"/>
      <c r="B221" s="86"/>
      <c r="C221" s="80"/>
      <c r="D221" s="86"/>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2.75" customHeight="1">
      <c r="A222" s="80"/>
      <c r="B222" s="86"/>
      <c r="C222" s="80"/>
      <c r="D222" s="86"/>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2.75" customHeight="1">
      <c r="A223" s="80"/>
      <c r="B223" s="86"/>
      <c r="C223" s="80"/>
      <c r="D223" s="86"/>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2.75" customHeight="1">
      <c r="A224" s="80"/>
      <c r="B224" s="86"/>
      <c r="C224" s="80"/>
      <c r="D224" s="86"/>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2.75" customHeight="1">
      <c r="A225" s="80"/>
      <c r="B225" s="86"/>
      <c r="C225" s="80"/>
      <c r="D225" s="86"/>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2.75" customHeight="1">
      <c r="A226" s="80"/>
      <c r="B226" s="86"/>
      <c r="C226" s="80"/>
      <c r="D226" s="86"/>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2.75" customHeight="1">
      <c r="A227" s="80"/>
      <c r="B227" s="86"/>
      <c r="C227" s="80"/>
      <c r="D227" s="86"/>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2.75" customHeight="1">
      <c r="A228" s="80"/>
      <c r="B228" s="86"/>
      <c r="C228" s="80"/>
      <c r="D228" s="86"/>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2.75" customHeight="1">
      <c r="A229" s="80"/>
      <c r="B229" s="86"/>
      <c r="C229" s="80"/>
      <c r="D229" s="86"/>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2.75" customHeight="1">
      <c r="A230" s="80"/>
      <c r="B230" s="86"/>
      <c r="C230" s="80"/>
      <c r="D230" s="86"/>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2.75" customHeight="1">
      <c r="A231" s="80"/>
      <c r="B231" s="86"/>
      <c r="C231" s="80"/>
      <c r="D231" s="86"/>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2.75" customHeight="1">
      <c r="A232" s="80"/>
      <c r="B232" s="86"/>
      <c r="C232" s="80"/>
      <c r="D232" s="86"/>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2.75" customHeight="1">
      <c r="A233" s="80"/>
      <c r="B233" s="86"/>
      <c r="C233" s="80"/>
      <c r="D233" s="86"/>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2.75" customHeight="1">
      <c r="A234" s="80"/>
      <c r="B234" s="86"/>
      <c r="C234" s="80"/>
      <c r="D234" s="86"/>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2.75" customHeight="1">
      <c r="A235" s="80"/>
      <c r="B235" s="86"/>
      <c r="C235" s="80"/>
      <c r="D235" s="86"/>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2.75" customHeight="1">
      <c r="A236" s="80"/>
      <c r="B236" s="86"/>
      <c r="C236" s="80"/>
      <c r="D236" s="86"/>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2.75" customHeight="1">
      <c r="A237" s="80"/>
      <c r="B237" s="86"/>
      <c r="C237" s="80"/>
      <c r="D237" s="86"/>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2.75" customHeight="1">
      <c r="A238" s="80"/>
      <c r="B238" s="86"/>
      <c r="C238" s="80"/>
      <c r="D238" s="86"/>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2.75" customHeight="1">
      <c r="A239" s="80"/>
      <c r="B239" s="86"/>
      <c r="C239" s="80"/>
      <c r="D239" s="86"/>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2.75" customHeight="1">
      <c r="A240" s="80"/>
      <c r="B240" s="86"/>
      <c r="C240" s="80"/>
      <c r="D240" s="86"/>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2.75" customHeight="1">
      <c r="A241" s="80"/>
      <c r="B241" s="86"/>
      <c r="C241" s="80"/>
      <c r="D241" s="86"/>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2.75" customHeight="1">
      <c r="A242" s="80"/>
      <c r="B242" s="86"/>
      <c r="C242" s="80"/>
      <c r="D242" s="86"/>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2.75" customHeight="1">
      <c r="A243" s="80"/>
      <c r="B243" s="86"/>
      <c r="C243" s="80"/>
      <c r="D243" s="86"/>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2.75" customHeight="1">
      <c r="A244" s="80"/>
      <c r="B244" s="86"/>
      <c r="C244" s="80"/>
      <c r="D244" s="86"/>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2.75" customHeight="1">
      <c r="A245" s="80"/>
      <c r="B245" s="86"/>
      <c r="C245" s="80"/>
      <c r="D245" s="86"/>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2.75" customHeight="1">
      <c r="A246" s="80"/>
      <c r="B246" s="86"/>
      <c r="C246" s="80"/>
      <c r="D246" s="86"/>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2.75" customHeight="1">
      <c r="A247" s="80"/>
      <c r="B247" s="86"/>
      <c r="C247" s="80"/>
      <c r="D247" s="86"/>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2.75" customHeight="1">
      <c r="A248" s="80"/>
      <c r="B248" s="86"/>
      <c r="C248" s="80"/>
      <c r="D248" s="86"/>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2.75" customHeight="1">
      <c r="A249" s="80"/>
      <c r="B249" s="86"/>
      <c r="C249" s="80"/>
      <c r="D249" s="86"/>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2.75" customHeight="1">
      <c r="A250" s="80"/>
      <c r="B250" s="86"/>
      <c r="C250" s="80"/>
      <c r="D250" s="86"/>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2.75" customHeight="1">
      <c r="A251" s="80"/>
      <c r="B251" s="86"/>
      <c r="C251" s="80"/>
      <c r="D251" s="86"/>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2.75" customHeight="1">
      <c r="A252" s="80"/>
      <c r="B252" s="86"/>
      <c r="C252" s="80"/>
      <c r="D252" s="86"/>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2.75" customHeight="1">
      <c r="A253" s="80"/>
      <c r="B253" s="86"/>
      <c r="C253" s="80"/>
      <c r="D253" s="86"/>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2.75" customHeight="1">
      <c r="A254" s="80"/>
      <c r="B254" s="86"/>
      <c r="C254" s="80"/>
      <c r="D254" s="86"/>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2.75" customHeight="1">
      <c r="A255" s="80"/>
      <c r="B255" s="86"/>
      <c r="C255" s="80"/>
      <c r="D255" s="86"/>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2.75" customHeight="1">
      <c r="A256" s="80"/>
      <c r="B256" s="86"/>
      <c r="C256" s="80"/>
      <c r="D256" s="86"/>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2.75" customHeight="1">
      <c r="A257" s="80"/>
      <c r="B257" s="86"/>
      <c r="C257" s="80"/>
      <c r="D257" s="86"/>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2.75" customHeight="1">
      <c r="A258" s="80"/>
      <c r="B258" s="86"/>
      <c r="C258" s="80"/>
      <c r="D258" s="86"/>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2.75" customHeight="1">
      <c r="A259" s="80"/>
      <c r="B259" s="86"/>
      <c r="C259" s="80"/>
      <c r="D259" s="86"/>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2.75" customHeight="1">
      <c r="A260" s="80"/>
      <c r="B260" s="86"/>
      <c r="C260" s="80"/>
      <c r="D260" s="86"/>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2.75" customHeight="1">
      <c r="A261" s="80"/>
      <c r="B261" s="86"/>
      <c r="C261" s="80"/>
      <c r="D261" s="86"/>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2.75" customHeight="1">
      <c r="A262" s="80"/>
      <c r="B262" s="86"/>
      <c r="C262" s="80"/>
      <c r="D262" s="86"/>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2.75" customHeight="1">
      <c r="A263" s="80"/>
      <c r="B263" s="86"/>
      <c r="C263" s="80"/>
      <c r="D263" s="86"/>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2.75" customHeight="1">
      <c r="A264" s="80"/>
      <c r="B264" s="86"/>
      <c r="C264" s="80"/>
      <c r="D264" s="86"/>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2.75" customHeight="1">
      <c r="A265" s="80"/>
      <c r="B265" s="86"/>
      <c r="C265" s="80"/>
      <c r="D265" s="86"/>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2.75" customHeight="1">
      <c r="A266" s="80"/>
      <c r="B266" s="86"/>
      <c r="C266" s="80"/>
      <c r="D266" s="86"/>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2.75" customHeight="1">
      <c r="A267" s="80"/>
      <c r="B267" s="86"/>
      <c r="C267" s="80"/>
      <c r="D267" s="86"/>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2.75" customHeight="1">
      <c r="A268" s="80"/>
      <c r="B268" s="86"/>
      <c r="C268" s="80"/>
      <c r="D268" s="86"/>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2.75" customHeight="1">
      <c r="A269" s="80"/>
      <c r="B269" s="86"/>
      <c r="C269" s="80"/>
      <c r="D269" s="86"/>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2.75" customHeight="1">
      <c r="A270" s="80"/>
      <c r="B270" s="86"/>
      <c r="C270" s="80"/>
      <c r="D270" s="86"/>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2.75" customHeight="1">
      <c r="A271" s="80"/>
      <c r="B271" s="86"/>
      <c r="C271" s="80"/>
      <c r="D271" s="86"/>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2.75" customHeight="1">
      <c r="A272" s="80"/>
      <c r="B272" s="86"/>
      <c r="C272" s="80"/>
      <c r="D272" s="86"/>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2.75" customHeight="1">
      <c r="A273" s="80"/>
      <c r="B273" s="86"/>
      <c r="C273" s="80"/>
      <c r="D273" s="86"/>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2.75" customHeight="1">
      <c r="A274" s="80"/>
      <c r="B274" s="86"/>
      <c r="C274" s="80"/>
      <c r="D274" s="86"/>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2.75" customHeight="1">
      <c r="A275" s="80"/>
      <c r="B275" s="86"/>
      <c r="C275" s="80"/>
      <c r="D275" s="86"/>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2.75" customHeight="1">
      <c r="A276" s="80"/>
      <c r="B276" s="86"/>
      <c r="C276" s="80"/>
      <c r="D276" s="86"/>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2.75" customHeight="1">
      <c r="A277" s="80"/>
      <c r="B277" s="86"/>
      <c r="C277" s="80"/>
      <c r="D277" s="86"/>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2.75" customHeight="1">
      <c r="A278" s="80"/>
      <c r="B278" s="86"/>
      <c r="C278" s="80"/>
      <c r="D278" s="86"/>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2.75" customHeight="1">
      <c r="A279" s="80"/>
      <c r="B279" s="86"/>
      <c r="C279" s="80"/>
      <c r="D279" s="86"/>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2.75" customHeight="1">
      <c r="A280" s="80"/>
      <c r="B280" s="86"/>
      <c r="C280" s="80"/>
      <c r="D280" s="86"/>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2.75" customHeight="1">
      <c r="A281" s="80"/>
      <c r="B281" s="86"/>
      <c r="C281" s="80"/>
      <c r="D281" s="86"/>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2.75" customHeight="1">
      <c r="A282" s="80"/>
      <c r="B282" s="86"/>
      <c r="C282" s="80"/>
      <c r="D282" s="86"/>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2.75" customHeight="1">
      <c r="A283" s="80"/>
      <c r="B283" s="86"/>
      <c r="C283" s="80"/>
      <c r="D283" s="86"/>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2.75" customHeight="1">
      <c r="A284" s="80"/>
      <c r="B284" s="86"/>
      <c r="C284" s="80"/>
      <c r="D284" s="86"/>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2.75" customHeight="1">
      <c r="A285" s="80"/>
      <c r="B285" s="86"/>
      <c r="C285" s="80"/>
      <c r="D285" s="86"/>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2.75" customHeight="1">
      <c r="A286" s="80"/>
      <c r="B286" s="86"/>
      <c r="C286" s="80"/>
      <c r="D286" s="86"/>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2.75" customHeight="1">
      <c r="A287" s="80"/>
      <c r="B287" s="86"/>
      <c r="C287" s="80"/>
      <c r="D287" s="86"/>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2.75" customHeight="1">
      <c r="A288" s="80"/>
      <c r="B288" s="86"/>
      <c r="C288" s="80"/>
      <c r="D288" s="86"/>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2.75" customHeight="1">
      <c r="A289" s="80"/>
      <c r="B289" s="86"/>
      <c r="C289" s="80"/>
      <c r="D289" s="86"/>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2.75" customHeight="1">
      <c r="A290" s="80"/>
      <c r="B290" s="86"/>
      <c r="C290" s="80"/>
      <c r="D290" s="86"/>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2.75" customHeight="1">
      <c r="A291" s="80"/>
      <c r="B291" s="86"/>
      <c r="C291" s="80"/>
      <c r="D291" s="86"/>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2.75" customHeight="1">
      <c r="A292" s="80"/>
      <c r="B292" s="86"/>
      <c r="C292" s="80"/>
      <c r="D292" s="86"/>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2.75" customHeight="1">
      <c r="A293" s="80"/>
      <c r="B293" s="86"/>
      <c r="C293" s="80"/>
      <c r="D293" s="86"/>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2.75" customHeight="1">
      <c r="A294" s="80"/>
      <c r="B294" s="86"/>
      <c r="C294" s="80"/>
      <c r="D294" s="86"/>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2.75" customHeight="1">
      <c r="A295" s="80"/>
      <c r="B295" s="86"/>
      <c r="C295" s="80"/>
      <c r="D295" s="86"/>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2.75" customHeight="1">
      <c r="A296" s="80"/>
      <c r="B296" s="86"/>
      <c r="C296" s="80"/>
      <c r="D296" s="86"/>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2.75" customHeight="1">
      <c r="A297" s="80"/>
      <c r="B297" s="86"/>
      <c r="C297" s="80"/>
      <c r="D297" s="86"/>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2.75" customHeight="1">
      <c r="A298" s="80"/>
      <c r="B298" s="86"/>
      <c r="C298" s="80"/>
      <c r="D298" s="86"/>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2.75" customHeight="1">
      <c r="A299" s="80"/>
      <c r="B299" s="86"/>
      <c r="C299" s="80"/>
      <c r="D299" s="86"/>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2.75" customHeight="1">
      <c r="A300" s="80"/>
      <c r="B300" s="86"/>
      <c r="C300" s="80"/>
      <c r="D300" s="86"/>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2.75" customHeight="1">
      <c r="A301" s="80"/>
      <c r="B301" s="86"/>
      <c r="C301" s="80"/>
      <c r="D301" s="86"/>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2.75" customHeight="1">
      <c r="A302" s="80"/>
      <c r="B302" s="86"/>
      <c r="C302" s="80"/>
      <c r="D302" s="86"/>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2.75" customHeight="1">
      <c r="A303" s="80"/>
      <c r="B303" s="86"/>
      <c r="C303" s="80"/>
      <c r="D303" s="86"/>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2.75" customHeight="1">
      <c r="A304" s="80"/>
      <c r="B304" s="86"/>
      <c r="C304" s="80"/>
      <c r="D304" s="86"/>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2.75" customHeight="1">
      <c r="A305" s="80"/>
      <c r="B305" s="86"/>
      <c r="C305" s="80"/>
      <c r="D305" s="86"/>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2.75" customHeight="1">
      <c r="A306" s="80"/>
      <c r="B306" s="86"/>
      <c r="C306" s="80"/>
      <c r="D306" s="86"/>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2.75" customHeight="1">
      <c r="A307" s="80"/>
      <c r="B307" s="86"/>
      <c r="C307" s="80"/>
      <c r="D307" s="86"/>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2.75" customHeight="1">
      <c r="A308" s="80"/>
      <c r="B308" s="86"/>
      <c r="C308" s="80"/>
      <c r="D308" s="86"/>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2.75" customHeight="1">
      <c r="A309" s="80"/>
      <c r="B309" s="86"/>
      <c r="C309" s="80"/>
      <c r="D309" s="86"/>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2.75" customHeight="1">
      <c r="A310" s="80"/>
      <c r="B310" s="86"/>
      <c r="C310" s="80"/>
      <c r="D310" s="86"/>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2.75" customHeight="1">
      <c r="A311" s="80"/>
      <c r="B311" s="86"/>
      <c r="C311" s="80"/>
      <c r="D311" s="86"/>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2.75" customHeight="1">
      <c r="A312" s="80"/>
      <c r="B312" s="86"/>
      <c r="C312" s="80"/>
      <c r="D312" s="86"/>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2.75" customHeight="1">
      <c r="A313" s="80"/>
      <c r="B313" s="86"/>
      <c r="C313" s="80"/>
      <c r="D313" s="86"/>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2.75" customHeight="1">
      <c r="A314" s="80"/>
      <c r="B314" s="86"/>
      <c r="C314" s="80"/>
      <c r="D314" s="86"/>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2.75" customHeight="1">
      <c r="A315" s="80"/>
      <c r="B315" s="86"/>
      <c r="C315" s="80"/>
      <c r="D315" s="86"/>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2.75" customHeight="1">
      <c r="A316" s="80"/>
      <c r="B316" s="86"/>
      <c r="C316" s="80"/>
      <c r="D316" s="86"/>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2.75" customHeight="1">
      <c r="A317" s="80"/>
      <c r="B317" s="86"/>
      <c r="C317" s="80"/>
      <c r="D317" s="86"/>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2.75" customHeight="1">
      <c r="A318" s="80"/>
      <c r="B318" s="86"/>
      <c r="C318" s="80"/>
      <c r="D318" s="86"/>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2.75" customHeight="1">
      <c r="A319" s="80"/>
      <c r="B319" s="86"/>
      <c r="C319" s="80"/>
      <c r="D319" s="86"/>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2.75" customHeight="1">
      <c r="A320" s="80"/>
      <c r="B320" s="86"/>
      <c r="C320" s="80"/>
      <c r="D320" s="86"/>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2.75" customHeight="1">
      <c r="A321" s="80"/>
      <c r="B321" s="86"/>
      <c r="C321" s="80"/>
      <c r="D321" s="86"/>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2.75" customHeight="1">
      <c r="A322" s="80"/>
      <c r="B322" s="86"/>
      <c r="C322" s="80"/>
      <c r="D322" s="86"/>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2.75" customHeight="1">
      <c r="A323" s="80"/>
      <c r="B323" s="86"/>
      <c r="C323" s="80"/>
      <c r="D323" s="86"/>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2.75" customHeight="1">
      <c r="A324" s="80"/>
      <c r="B324" s="86"/>
      <c r="C324" s="80"/>
      <c r="D324" s="86"/>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2.75" customHeight="1">
      <c r="A325" s="80"/>
      <c r="B325" s="86"/>
      <c r="C325" s="80"/>
      <c r="D325" s="86"/>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2.75" customHeight="1">
      <c r="A326" s="80"/>
      <c r="B326" s="86"/>
      <c r="C326" s="80"/>
      <c r="D326" s="86"/>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2.75" customHeight="1">
      <c r="A327" s="80"/>
      <c r="B327" s="86"/>
      <c r="C327" s="80"/>
      <c r="D327" s="86"/>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2.75" customHeight="1">
      <c r="A328" s="80"/>
      <c r="B328" s="86"/>
      <c r="C328" s="80"/>
      <c r="D328" s="86"/>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2.75" customHeight="1">
      <c r="A329" s="80"/>
      <c r="B329" s="86"/>
      <c r="C329" s="80"/>
      <c r="D329" s="86"/>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2.75" customHeight="1">
      <c r="A330" s="80"/>
      <c r="B330" s="86"/>
      <c r="C330" s="80"/>
      <c r="D330" s="86"/>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2.75" customHeight="1">
      <c r="A331" s="80"/>
      <c r="B331" s="86"/>
      <c r="C331" s="80"/>
      <c r="D331" s="86"/>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2.75" customHeight="1">
      <c r="A332" s="80"/>
      <c r="B332" s="86"/>
      <c r="C332" s="80"/>
      <c r="D332" s="86"/>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2.75" customHeight="1">
      <c r="A333" s="80"/>
      <c r="B333" s="86"/>
      <c r="C333" s="80"/>
      <c r="D333" s="86"/>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2.75" customHeight="1">
      <c r="A334" s="80"/>
      <c r="B334" s="86"/>
      <c r="C334" s="80"/>
      <c r="D334" s="86"/>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2.75" customHeight="1">
      <c r="A335" s="80"/>
      <c r="B335" s="86"/>
      <c r="C335" s="80"/>
      <c r="D335" s="86"/>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2.75" customHeight="1">
      <c r="A336" s="80"/>
      <c r="B336" s="86"/>
      <c r="C336" s="80"/>
      <c r="D336" s="86"/>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2.75" customHeight="1">
      <c r="A337" s="80"/>
      <c r="B337" s="86"/>
      <c r="C337" s="80"/>
      <c r="D337" s="86"/>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2.75" customHeight="1">
      <c r="A338" s="80"/>
      <c r="B338" s="86"/>
      <c r="C338" s="80"/>
      <c r="D338" s="86"/>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2.75" customHeight="1">
      <c r="A339" s="80"/>
      <c r="B339" s="86"/>
      <c r="C339" s="80"/>
      <c r="D339" s="86"/>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2.75" customHeight="1">
      <c r="A340" s="80"/>
      <c r="B340" s="86"/>
      <c r="C340" s="80"/>
      <c r="D340" s="86"/>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2.75" customHeight="1">
      <c r="A341" s="80"/>
      <c r="B341" s="86"/>
      <c r="C341" s="80"/>
      <c r="D341" s="86"/>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2.75" customHeight="1">
      <c r="A342" s="80"/>
      <c r="B342" s="86"/>
      <c r="C342" s="80"/>
      <c r="D342" s="86"/>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2.75" customHeight="1">
      <c r="A343" s="80"/>
      <c r="B343" s="86"/>
      <c r="C343" s="80"/>
      <c r="D343" s="86"/>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2.75" customHeight="1">
      <c r="A344" s="80"/>
      <c r="B344" s="86"/>
      <c r="C344" s="80"/>
      <c r="D344" s="86"/>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2.75" customHeight="1">
      <c r="A345" s="80"/>
      <c r="B345" s="86"/>
      <c r="C345" s="80"/>
      <c r="D345" s="86"/>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2.75" customHeight="1">
      <c r="A346" s="80"/>
      <c r="B346" s="86"/>
      <c r="C346" s="80"/>
      <c r="D346" s="86"/>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2.75" customHeight="1">
      <c r="A347" s="80"/>
      <c r="B347" s="86"/>
      <c r="C347" s="80"/>
      <c r="D347" s="86"/>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2.75" customHeight="1">
      <c r="A348" s="80"/>
      <c r="B348" s="86"/>
      <c r="C348" s="80"/>
      <c r="D348" s="86"/>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2.75" customHeight="1">
      <c r="A349" s="80"/>
      <c r="B349" s="86"/>
      <c r="C349" s="80"/>
      <c r="D349" s="86"/>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2.75" customHeight="1">
      <c r="A350" s="80"/>
      <c r="B350" s="86"/>
      <c r="C350" s="80"/>
      <c r="D350" s="86"/>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2.75" customHeight="1">
      <c r="A351" s="80"/>
      <c r="B351" s="86"/>
      <c r="C351" s="80"/>
      <c r="D351" s="86"/>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2.75" customHeight="1">
      <c r="A352" s="80"/>
      <c r="B352" s="86"/>
      <c r="C352" s="80"/>
      <c r="D352" s="86"/>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2.75" customHeight="1">
      <c r="A353" s="80"/>
      <c r="B353" s="86"/>
      <c r="C353" s="80"/>
      <c r="D353" s="86"/>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2.75" customHeight="1">
      <c r="A354" s="80"/>
      <c r="B354" s="86"/>
      <c r="C354" s="80"/>
      <c r="D354" s="86"/>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2.75" customHeight="1">
      <c r="A355" s="80"/>
      <c r="B355" s="86"/>
      <c r="C355" s="80"/>
      <c r="D355" s="86"/>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2.75" customHeight="1">
      <c r="A356" s="80"/>
      <c r="B356" s="86"/>
      <c r="C356" s="80"/>
      <c r="D356" s="86"/>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2.75" customHeight="1">
      <c r="A357" s="80"/>
      <c r="B357" s="86"/>
      <c r="C357" s="80"/>
      <c r="D357" s="86"/>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2.75" customHeight="1">
      <c r="A358" s="80"/>
      <c r="B358" s="86"/>
      <c r="C358" s="80"/>
      <c r="D358" s="86"/>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2.75" customHeight="1">
      <c r="A359" s="80"/>
      <c r="B359" s="86"/>
      <c r="C359" s="80"/>
      <c r="D359" s="86"/>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2.75" customHeight="1">
      <c r="A360" s="80"/>
      <c r="B360" s="86"/>
      <c r="C360" s="80"/>
      <c r="D360" s="86"/>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2.75" customHeight="1">
      <c r="A361" s="80"/>
      <c r="B361" s="86"/>
      <c r="C361" s="80"/>
      <c r="D361" s="86"/>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2.75" customHeight="1">
      <c r="A362" s="80"/>
      <c r="B362" s="86"/>
      <c r="C362" s="80"/>
      <c r="D362" s="86"/>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2.75" customHeight="1">
      <c r="A363" s="80"/>
      <c r="B363" s="86"/>
      <c r="C363" s="80"/>
      <c r="D363" s="86"/>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2.75" customHeight="1">
      <c r="A364" s="80"/>
      <c r="B364" s="86"/>
      <c r="C364" s="80"/>
      <c r="D364" s="86"/>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2.75" customHeight="1">
      <c r="A365" s="80"/>
      <c r="B365" s="86"/>
      <c r="C365" s="80"/>
      <c r="D365" s="86"/>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2.75" customHeight="1">
      <c r="A366" s="80"/>
      <c r="B366" s="86"/>
      <c r="C366" s="80"/>
      <c r="D366" s="86"/>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2.75" customHeight="1">
      <c r="A367" s="80"/>
      <c r="B367" s="86"/>
      <c r="C367" s="80"/>
      <c r="D367" s="86"/>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2.75" customHeight="1">
      <c r="A368" s="80"/>
      <c r="B368" s="86"/>
      <c r="C368" s="80"/>
      <c r="D368" s="86"/>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2.75" customHeight="1">
      <c r="A369" s="80"/>
      <c r="B369" s="86"/>
      <c r="C369" s="80"/>
      <c r="D369" s="86"/>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2.75" customHeight="1">
      <c r="A370" s="80"/>
      <c r="B370" s="86"/>
      <c r="C370" s="80"/>
      <c r="D370" s="86"/>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2.75" customHeight="1">
      <c r="A371" s="80"/>
      <c r="B371" s="86"/>
      <c r="C371" s="80"/>
      <c r="D371" s="86"/>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2.75" customHeight="1">
      <c r="A372" s="80"/>
      <c r="B372" s="86"/>
      <c r="C372" s="80"/>
      <c r="D372" s="86"/>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2.75" customHeight="1">
      <c r="A373" s="80"/>
      <c r="B373" s="86"/>
      <c r="C373" s="80"/>
      <c r="D373" s="86"/>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2.75" customHeight="1">
      <c r="A374" s="80"/>
      <c r="B374" s="86"/>
      <c r="C374" s="80"/>
      <c r="D374" s="86"/>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2.75" customHeight="1">
      <c r="A375" s="80"/>
      <c r="B375" s="86"/>
      <c r="C375" s="80"/>
      <c r="D375" s="86"/>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2.75" customHeight="1">
      <c r="A376" s="80"/>
      <c r="B376" s="86"/>
      <c r="C376" s="80"/>
      <c r="D376" s="86"/>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2.75" customHeight="1">
      <c r="A377" s="80"/>
      <c r="B377" s="86"/>
      <c r="C377" s="80"/>
      <c r="D377" s="86"/>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2.75" customHeight="1">
      <c r="A378" s="80"/>
      <c r="B378" s="86"/>
      <c r="C378" s="80"/>
      <c r="D378" s="86"/>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2.75" customHeight="1">
      <c r="A379" s="80"/>
      <c r="B379" s="86"/>
      <c r="C379" s="80"/>
      <c r="D379" s="86"/>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2.75" customHeight="1">
      <c r="A380" s="80"/>
      <c r="B380" s="86"/>
      <c r="C380" s="80"/>
      <c r="D380" s="86"/>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2.75" customHeight="1">
      <c r="A381" s="80"/>
      <c r="B381" s="86"/>
      <c r="C381" s="80"/>
      <c r="D381" s="86"/>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2.75" customHeight="1">
      <c r="A382" s="80"/>
      <c r="B382" s="86"/>
      <c r="C382" s="80"/>
      <c r="D382" s="86"/>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2.75" customHeight="1">
      <c r="A383" s="80"/>
      <c r="B383" s="86"/>
      <c r="C383" s="80"/>
      <c r="D383" s="86"/>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2.75" customHeight="1">
      <c r="A384" s="80"/>
      <c r="B384" s="86"/>
      <c r="C384" s="80"/>
      <c r="D384" s="86"/>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2.75" customHeight="1">
      <c r="A385" s="80"/>
      <c r="B385" s="86"/>
      <c r="C385" s="80"/>
      <c r="D385" s="86"/>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2.75" customHeight="1">
      <c r="A386" s="80"/>
      <c r="B386" s="86"/>
      <c r="C386" s="80"/>
      <c r="D386" s="86"/>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2.75" customHeight="1">
      <c r="A387" s="80"/>
      <c r="B387" s="86"/>
      <c r="C387" s="80"/>
      <c r="D387" s="86"/>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2.75" customHeight="1">
      <c r="A388" s="80"/>
      <c r="B388" s="86"/>
      <c r="C388" s="80"/>
      <c r="D388" s="86"/>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2.75" customHeight="1">
      <c r="A389" s="80"/>
      <c r="B389" s="86"/>
      <c r="C389" s="80"/>
      <c r="D389" s="86"/>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2.75" customHeight="1">
      <c r="A390" s="80"/>
      <c r="B390" s="86"/>
      <c r="C390" s="80"/>
      <c r="D390" s="86"/>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2.75" customHeight="1">
      <c r="A391" s="80"/>
      <c r="B391" s="86"/>
      <c r="C391" s="80"/>
      <c r="D391" s="86"/>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2.75" customHeight="1">
      <c r="A392" s="80"/>
      <c r="B392" s="86"/>
      <c r="C392" s="80"/>
      <c r="D392" s="86"/>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2.75" customHeight="1">
      <c r="A393" s="80"/>
      <c r="B393" s="86"/>
      <c r="C393" s="80"/>
      <c r="D393" s="86"/>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2.75" customHeight="1">
      <c r="A394" s="80"/>
      <c r="B394" s="86"/>
      <c r="C394" s="80"/>
      <c r="D394" s="86"/>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2.75" customHeight="1">
      <c r="A395" s="80"/>
      <c r="B395" s="86"/>
      <c r="C395" s="80"/>
      <c r="D395" s="86"/>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2.75" customHeight="1">
      <c r="A396" s="80"/>
      <c r="B396" s="86"/>
      <c r="C396" s="80"/>
      <c r="D396" s="86"/>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2.75" customHeight="1">
      <c r="A397" s="80"/>
      <c r="B397" s="86"/>
      <c r="C397" s="80"/>
      <c r="D397" s="86"/>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2.75" customHeight="1">
      <c r="A398" s="80"/>
      <c r="B398" s="86"/>
      <c r="C398" s="80"/>
      <c r="D398" s="86"/>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2.75" customHeight="1">
      <c r="A399" s="80"/>
      <c r="B399" s="86"/>
      <c r="C399" s="80"/>
      <c r="D399" s="86"/>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2.75" customHeight="1">
      <c r="A400" s="80"/>
      <c r="B400" s="86"/>
      <c r="C400" s="80"/>
      <c r="D400" s="86"/>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2.75" customHeight="1">
      <c r="A401" s="80"/>
      <c r="B401" s="86"/>
      <c r="C401" s="80"/>
      <c r="D401" s="86"/>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2.75" customHeight="1">
      <c r="A402" s="80"/>
      <c r="B402" s="86"/>
      <c r="C402" s="80"/>
      <c r="D402" s="86"/>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2.75" customHeight="1">
      <c r="A403" s="80"/>
      <c r="B403" s="86"/>
      <c r="C403" s="80"/>
      <c r="D403" s="86"/>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2.75" customHeight="1">
      <c r="A404" s="80"/>
      <c r="B404" s="86"/>
      <c r="C404" s="80"/>
      <c r="D404" s="86"/>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2.75" customHeight="1">
      <c r="A405" s="80"/>
      <c r="B405" s="86"/>
      <c r="C405" s="80"/>
      <c r="D405" s="86"/>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2.75" customHeight="1">
      <c r="A406" s="80"/>
      <c r="B406" s="86"/>
      <c r="C406" s="80"/>
      <c r="D406" s="86"/>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2.75" customHeight="1">
      <c r="A407" s="80"/>
      <c r="B407" s="86"/>
      <c r="C407" s="80"/>
      <c r="D407" s="86"/>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2.75" customHeight="1">
      <c r="A408" s="80"/>
      <c r="B408" s="86"/>
      <c r="C408" s="80"/>
      <c r="D408" s="86"/>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2.75" customHeight="1">
      <c r="A409" s="80"/>
      <c r="B409" s="86"/>
      <c r="C409" s="80"/>
      <c r="D409" s="86"/>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2.75" customHeight="1">
      <c r="A410" s="80"/>
      <c r="B410" s="86"/>
      <c r="C410" s="80"/>
      <c r="D410" s="86"/>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2.75" customHeight="1">
      <c r="A411" s="80"/>
      <c r="B411" s="86"/>
      <c r="C411" s="80"/>
      <c r="D411" s="86"/>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2.75" customHeight="1">
      <c r="A412" s="80"/>
      <c r="B412" s="86"/>
      <c r="C412" s="80"/>
      <c r="D412" s="86"/>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2.75" customHeight="1">
      <c r="A413" s="80"/>
      <c r="B413" s="86"/>
      <c r="C413" s="80"/>
      <c r="D413" s="86"/>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2.75" customHeight="1">
      <c r="A414" s="80"/>
      <c r="B414" s="86"/>
      <c r="C414" s="80"/>
      <c r="D414" s="86"/>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2.75" customHeight="1">
      <c r="A415" s="80"/>
      <c r="B415" s="86"/>
      <c r="C415" s="80"/>
      <c r="D415" s="86"/>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2.75" customHeight="1">
      <c r="A416" s="80"/>
      <c r="B416" s="86"/>
      <c r="C416" s="80"/>
      <c r="D416" s="86"/>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2.75" customHeight="1">
      <c r="A417" s="80"/>
      <c r="B417" s="86"/>
      <c r="C417" s="80"/>
      <c r="D417" s="86"/>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2.75" customHeight="1">
      <c r="A418" s="80"/>
      <c r="B418" s="86"/>
      <c r="C418" s="80"/>
      <c r="D418" s="86"/>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2.75" customHeight="1">
      <c r="A419" s="80"/>
      <c r="B419" s="86"/>
      <c r="C419" s="80"/>
      <c r="D419" s="86"/>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2.75" customHeight="1">
      <c r="A420" s="80"/>
      <c r="B420" s="86"/>
      <c r="C420" s="80"/>
      <c r="D420" s="86"/>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2.75" customHeight="1">
      <c r="A421" s="80"/>
      <c r="B421" s="86"/>
      <c r="C421" s="80"/>
      <c r="D421" s="86"/>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2.75" customHeight="1">
      <c r="A422" s="80"/>
      <c r="B422" s="86"/>
      <c r="C422" s="80"/>
      <c r="D422" s="86"/>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2.75" customHeight="1">
      <c r="A423" s="80"/>
      <c r="B423" s="86"/>
      <c r="C423" s="80"/>
      <c r="D423" s="86"/>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2.75" customHeight="1">
      <c r="A424" s="80"/>
      <c r="B424" s="86"/>
      <c r="C424" s="80"/>
      <c r="D424" s="86"/>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2.75" customHeight="1">
      <c r="A425" s="80"/>
      <c r="B425" s="86"/>
      <c r="C425" s="80"/>
      <c r="D425" s="86"/>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2.75" customHeight="1">
      <c r="A426" s="80"/>
      <c r="B426" s="86"/>
      <c r="C426" s="80"/>
      <c r="D426" s="86"/>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2.75" customHeight="1">
      <c r="A427" s="80"/>
      <c r="B427" s="86"/>
      <c r="C427" s="80"/>
      <c r="D427" s="86"/>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2.75" customHeight="1">
      <c r="A428" s="80"/>
      <c r="B428" s="86"/>
      <c r="C428" s="80"/>
      <c r="D428" s="86"/>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2.75" customHeight="1">
      <c r="A429" s="80"/>
      <c r="B429" s="86"/>
      <c r="C429" s="80"/>
      <c r="D429" s="86"/>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2.75" customHeight="1">
      <c r="A430" s="80"/>
      <c r="B430" s="86"/>
      <c r="C430" s="80"/>
      <c r="D430" s="86"/>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2.75" customHeight="1">
      <c r="A431" s="80"/>
      <c r="B431" s="86"/>
      <c r="C431" s="80"/>
      <c r="D431" s="86"/>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2.75" customHeight="1">
      <c r="A432" s="80"/>
      <c r="B432" s="86"/>
      <c r="C432" s="80"/>
      <c r="D432" s="86"/>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2.75" customHeight="1">
      <c r="A433" s="80"/>
      <c r="B433" s="86"/>
      <c r="C433" s="80"/>
      <c r="D433" s="86"/>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2.75" customHeight="1">
      <c r="A434" s="80"/>
      <c r="B434" s="86"/>
      <c r="C434" s="80"/>
      <c r="D434" s="86"/>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2.75" customHeight="1">
      <c r="A435" s="80"/>
      <c r="B435" s="86"/>
      <c r="C435" s="80"/>
      <c r="D435" s="86"/>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2.75" customHeight="1">
      <c r="A436" s="80"/>
      <c r="B436" s="86"/>
      <c r="C436" s="80"/>
      <c r="D436" s="86"/>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2.75" customHeight="1">
      <c r="A437" s="80"/>
      <c r="B437" s="86"/>
      <c r="C437" s="80"/>
      <c r="D437" s="86"/>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2.75" customHeight="1">
      <c r="A438" s="80"/>
      <c r="B438" s="86"/>
      <c r="C438" s="80"/>
      <c r="D438" s="86"/>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2.75" customHeight="1">
      <c r="A439" s="80"/>
      <c r="B439" s="86"/>
      <c r="C439" s="80"/>
      <c r="D439" s="86"/>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2.75" customHeight="1">
      <c r="A440" s="80"/>
      <c r="B440" s="86"/>
      <c r="C440" s="80"/>
      <c r="D440" s="86"/>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2.75" customHeight="1">
      <c r="A441" s="80"/>
      <c r="B441" s="86"/>
      <c r="C441" s="80"/>
      <c r="D441" s="86"/>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2.75" customHeight="1">
      <c r="A442" s="80"/>
      <c r="B442" s="86"/>
      <c r="C442" s="80"/>
      <c r="D442" s="86"/>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2.75" customHeight="1">
      <c r="A443" s="80"/>
      <c r="B443" s="86"/>
      <c r="C443" s="80"/>
      <c r="D443" s="86"/>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2.75" customHeight="1">
      <c r="A444" s="80"/>
      <c r="B444" s="86"/>
      <c r="C444" s="80"/>
      <c r="D444" s="86"/>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2.75" customHeight="1">
      <c r="A445" s="80"/>
      <c r="B445" s="86"/>
      <c r="C445" s="80"/>
      <c r="D445" s="86"/>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2.75" customHeight="1">
      <c r="A446" s="80"/>
      <c r="B446" s="86"/>
      <c r="C446" s="80"/>
      <c r="D446" s="86"/>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2.75" customHeight="1">
      <c r="A447" s="80"/>
      <c r="B447" s="86"/>
      <c r="C447" s="80"/>
      <c r="D447" s="86"/>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2.75" customHeight="1">
      <c r="A448" s="80"/>
      <c r="B448" s="86"/>
      <c r="C448" s="80"/>
      <c r="D448" s="86"/>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2.75" customHeight="1">
      <c r="A449" s="80"/>
      <c r="B449" s="86"/>
      <c r="C449" s="80"/>
      <c r="D449" s="86"/>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2.75" customHeight="1">
      <c r="A450" s="80"/>
      <c r="B450" s="86"/>
      <c r="C450" s="80"/>
      <c r="D450" s="86"/>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2.75" customHeight="1">
      <c r="A451" s="80"/>
      <c r="B451" s="86"/>
      <c r="C451" s="80"/>
      <c r="D451" s="86"/>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2.75" customHeight="1">
      <c r="A452" s="80"/>
      <c r="B452" s="86"/>
      <c r="C452" s="80"/>
      <c r="D452" s="86"/>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2.75" customHeight="1">
      <c r="A453" s="80"/>
      <c r="B453" s="86"/>
      <c r="C453" s="80"/>
      <c r="D453" s="86"/>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2.75" customHeight="1">
      <c r="A454" s="80"/>
      <c r="B454" s="86"/>
      <c r="C454" s="80"/>
      <c r="D454" s="86"/>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2.75" customHeight="1">
      <c r="A455" s="80"/>
      <c r="B455" s="86"/>
      <c r="C455" s="80"/>
      <c r="D455" s="86"/>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2.75" customHeight="1">
      <c r="A456" s="80"/>
      <c r="B456" s="86"/>
      <c r="C456" s="80"/>
      <c r="D456" s="86"/>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2.75" customHeight="1">
      <c r="A457" s="80"/>
      <c r="B457" s="86"/>
      <c r="C457" s="80"/>
      <c r="D457" s="86"/>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2.75" customHeight="1">
      <c r="A458" s="80"/>
      <c r="B458" s="86"/>
      <c r="C458" s="80"/>
      <c r="D458" s="86"/>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2.75" customHeight="1">
      <c r="A459" s="80"/>
      <c r="B459" s="86"/>
      <c r="C459" s="80"/>
      <c r="D459" s="86"/>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2.75" customHeight="1">
      <c r="A460" s="80"/>
      <c r="B460" s="86"/>
      <c r="C460" s="80"/>
      <c r="D460" s="86"/>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2.75" customHeight="1">
      <c r="A461" s="80"/>
      <c r="B461" s="86"/>
      <c r="C461" s="80"/>
      <c r="D461" s="86"/>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2.75" customHeight="1">
      <c r="A462" s="80"/>
      <c r="B462" s="86"/>
      <c r="C462" s="80"/>
      <c r="D462" s="86"/>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2.75" customHeight="1">
      <c r="A463" s="80"/>
      <c r="B463" s="86"/>
      <c r="C463" s="80"/>
      <c r="D463" s="86"/>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2.75" customHeight="1">
      <c r="A464" s="80"/>
      <c r="B464" s="86"/>
      <c r="C464" s="80"/>
      <c r="D464" s="86"/>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2.75" customHeight="1">
      <c r="A465" s="80"/>
      <c r="B465" s="86"/>
      <c r="C465" s="80"/>
      <c r="D465" s="86"/>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2.75" customHeight="1">
      <c r="A466" s="80"/>
      <c r="B466" s="86"/>
      <c r="C466" s="80"/>
      <c r="D466" s="86"/>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2.75" customHeight="1">
      <c r="A467" s="80"/>
      <c r="B467" s="86"/>
      <c r="C467" s="80"/>
      <c r="D467" s="86"/>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2.75" customHeight="1">
      <c r="A468" s="80"/>
      <c r="B468" s="86"/>
      <c r="C468" s="80"/>
      <c r="D468" s="86"/>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2.75" customHeight="1">
      <c r="A469" s="80"/>
      <c r="B469" s="86"/>
      <c r="C469" s="80"/>
      <c r="D469" s="86"/>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2.75" customHeight="1">
      <c r="A470" s="80"/>
      <c r="B470" s="86"/>
      <c r="C470" s="80"/>
      <c r="D470" s="86"/>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2.75" customHeight="1">
      <c r="A471" s="80"/>
      <c r="B471" s="86"/>
      <c r="C471" s="80"/>
      <c r="D471" s="86"/>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2.75" customHeight="1">
      <c r="A472" s="80"/>
      <c r="B472" s="86"/>
      <c r="C472" s="80"/>
      <c r="D472" s="86"/>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2.75" customHeight="1">
      <c r="A473" s="80"/>
      <c r="B473" s="86"/>
      <c r="C473" s="80"/>
      <c r="D473" s="86"/>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2.75" customHeight="1">
      <c r="A474" s="80"/>
      <c r="B474" s="86"/>
      <c r="C474" s="80"/>
      <c r="D474" s="86"/>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2.75" customHeight="1">
      <c r="A475" s="80"/>
      <c r="B475" s="86"/>
      <c r="C475" s="80"/>
      <c r="D475" s="86"/>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2.75" customHeight="1">
      <c r="A476" s="80"/>
      <c r="B476" s="86"/>
      <c r="C476" s="80"/>
      <c r="D476" s="86"/>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2.75" customHeight="1">
      <c r="A477" s="80"/>
      <c r="B477" s="86"/>
      <c r="C477" s="80"/>
      <c r="D477" s="86"/>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2.75" customHeight="1">
      <c r="A478" s="80"/>
      <c r="B478" s="86"/>
      <c r="C478" s="80"/>
      <c r="D478" s="86"/>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2.75" customHeight="1">
      <c r="A479" s="80"/>
      <c r="B479" s="86"/>
      <c r="C479" s="80"/>
      <c r="D479" s="86"/>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2.75" customHeight="1">
      <c r="A480" s="80"/>
      <c r="B480" s="86"/>
      <c r="C480" s="80"/>
      <c r="D480" s="86"/>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2.75" customHeight="1">
      <c r="A481" s="80"/>
      <c r="B481" s="86"/>
      <c r="C481" s="80"/>
      <c r="D481" s="86"/>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2.75" customHeight="1">
      <c r="A482" s="80"/>
      <c r="B482" s="86"/>
      <c r="C482" s="80"/>
      <c r="D482" s="86"/>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2.75" customHeight="1">
      <c r="A483" s="80"/>
      <c r="B483" s="86"/>
      <c r="C483" s="80"/>
      <c r="D483" s="86"/>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2.75" customHeight="1">
      <c r="A484" s="80"/>
      <c r="B484" s="86"/>
      <c r="C484" s="80"/>
      <c r="D484" s="86"/>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2.75" customHeight="1">
      <c r="A485" s="80"/>
      <c r="B485" s="86"/>
      <c r="C485" s="80"/>
      <c r="D485" s="86"/>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2.75" customHeight="1">
      <c r="A486" s="80"/>
      <c r="B486" s="86"/>
      <c r="C486" s="80"/>
      <c r="D486" s="86"/>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2.75" customHeight="1">
      <c r="A487" s="80"/>
      <c r="B487" s="86"/>
      <c r="C487" s="80"/>
      <c r="D487" s="86"/>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2.75" customHeight="1">
      <c r="A488" s="80"/>
      <c r="B488" s="86"/>
      <c r="C488" s="80"/>
      <c r="D488" s="86"/>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2.75" customHeight="1">
      <c r="A489" s="80"/>
      <c r="B489" s="86"/>
      <c r="C489" s="80"/>
      <c r="D489" s="86"/>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2.75" customHeight="1">
      <c r="A490" s="80"/>
      <c r="B490" s="86"/>
      <c r="C490" s="80"/>
      <c r="D490" s="86"/>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2.75" customHeight="1">
      <c r="A491" s="80"/>
      <c r="B491" s="86"/>
      <c r="C491" s="80"/>
      <c r="D491" s="86"/>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2.75" customHeight="1">
      <c r="A492" s="80"/>
      <c r="B492" s="86"/>
      <c r="C492" s="80"/>
      <c r="D492" s="86"/>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2.75" customHeight="1">
      <c r="A493" s="80"/>
      <c r="B493" s="86"/>
      <c r="C493" s="80"/>
      <c r="D493" s="86"/>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2.75" customHeight="1">
      <c r="A494" s="80"/>
      <c r="B494" s="86"/>
      <c r="C494" s="80"/>
      <c r="D494" s="86"/>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2.75" customHeight="1">
      <c r="A495" s="80"/>
      <c r="B495" s="86"/>
      <c r="C495" s="80"/>
      <c r="D495" s="86"/>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2.75" customHeight="1">
      <c r="A496" s="80"/>
      <c r="B496" s="86"/>
      <c r="C496" s="80"/>
      <c r="D496" s="86"/>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2.75" customHeight="1">
      <c r="A497" s="80"/>
      <c r="B497" s="86"/>
      <c r="C497" s="80"/>
      <c r="D497" s="86"/>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2.75" customHeight="1">
      <c r="A498" s="80"/>
      <c r="B498" s="86"/>
      <c r="C498" s="80"/>
      <c r="D498" s="86"/>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2.75" customHeight="1">
      <c r="A499" s="80"/>
      <c r="B499" s="86"/>
      <c r="C499" s="80"/>
      <c r="D499" s="86"/>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2.75" customHeight="1">
      <c r="A500" s="80"/>
      <c r="B500" s="86"/>
      <c r="C500" s="80"/>
      <c r="D500" s="86"/>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2.75" customHeight="1">
      <c r="A501" s="80"/>
      <c r="B501" s="86"/>
      <c r="C501" s="80"/>
      <c r="D501" s="86"/>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2.75" customHeight="1">
      <c r="A502" s="80"/>
      <c r="B502" s="86"/>
      <c r="C502" s="80"/>
      <c r="D502" s="86"/>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2.75" customHeight="1">
      <c r="A503" s="80"/>
      <c r="B503" s="86"/>
      <c r="C503" s="80"/>
      <c r="D503" s="86"/>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2.75" customHeight="1">
      <c r="A504" s="80"/>
      <c r="B504" s="86"/>
      <c r="C504" s="80"/>
      <c r="D504" s="86"/>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2.75" customHeight="1">
      <c r="A505" s="80"/>
      <c r="B505" s="86"/>
      <c r="C505" s="80"/>
      <c r="D505" s="86"/>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2.75" customHeight="1">
      <c r="A506" s="80"/>
      <c r="B506" s="86"/>
      <c r="C506" s="80"/>
      <c r="D506" s="86"/>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2.75" customHeight="1">
      <c r="A507" s="80"/>
      <c r="B507" s="86"/>
      <c r="C507" s="80"/>
      <c r="D507" s="86"/>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2.75" customHeight="1">
      <c r="A508" s="80"/>
      <c r="B508" s="86"/>
      <c r="C508" s="80"/>
      <c r="D508" s="86"/>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2.75" customHeight="1">
      <c r="A509" s="80"/>
      <c r="B509" s="86"/>
      <c r="C509" s="80"/>
      <c r="D509" s="86"/>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2.75" customHeight="1">
      <c r="A510" s="80"/>
      <c r="B510" s="86"/>
      <c r="C510" s="80"/>
      <c r="D510" s="86"/>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2.75" customHeight="1">
      <c r="A511" s="80"/>
      <c r="B511" s="86"/>
      <c r="C511" s="80"/>
      <c r="D511" s="86"/>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2.75" customHeight="1">
      <c r="A512" s="80"/>
      <c r="B512" s="86"/>
      <c r="C512" s="80"/>
      <c r="D512" s="86"/>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2.75" customHeight="1">
      <c r="A513" s="80"/>
      <c r="B513" s="86"/>
      <c r="C513" s="80"/>
      <c r="D513" s="86"/>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2.75" customHeight="1">
      <c r="A514" s="80"/>
      <c r="B514" s="86"/>
      <c r="C514" s="80"/>
      <c r="D514" s="86"/>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2.75" customHeight="1">
      <c r="A515" s="80"/>
      <c r="B515" s="86"/>
      <c r="C515" s="80"/>
      <c r="D515" s="86"/>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2.75" customHeight="1">
      <c r="A516" s="80"/>
      <c r="B516" s="86"/>
      <c r="C516" s="80"/>
      <c r="D516" s="86"/>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2.75" customHeight="1">
      <c r="A517" s="80"/>
      <c r="B517" s="86"/>
      <c r="C517" s="80"/>
      <c r="D517" s="86"/>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2.75" customHeight="1">
      <c r="A518" s="80"/>
      <c r="B518" s="86"/>
      <c r="C518" s="80"/>
      <c r="D518" s="86"/>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2.75" customHeight="1">
      <c r="A519" s="80"/>
      <c r="B519" s="86"/>
      <c r="C519" s="80"/>
      <c r="D519" s="86"/>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2.75" customHeight="1">
      <c r="A520" s="80"/>
      <c r="B520" s="86"/>
      <c r="C520" s="80"/>
      <c r="D520" s="86"/>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2.75" customHeight="1">
      <c r="A521" s="80"/>
      <c r="B521" s="86"/>
      <c r="C521" s="80"/>
      <c r="D521" s="86"/>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2.75" customHeight="1">
      <c r="A522" s="80"/>
      <c r="B522" s="86"/>
      <c r="C522" s="80"/>
      <c r="D522" s="86"/>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2.75" customHeight="1">
      <c r="A523" s="80"/>
      <c r="B523" s="86"/>
      <c r="C523" s="80"/>
      <c r="D523" s="86"/>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2.75" customHeight="1">
      <c r="A524" s="80"/>
      <c r="B524" s="86"/>
      <c r="C524" s="80"/>
      <c r="D524" s="86"/>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2.75" customHeight="1">
      <c r="A525" s="80"/>
      <c r="B525" s="86"/>
      <c r="C525" s="80"/>
      <c r="D525" s="86"/>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2.75" customHeight="1">
      <c r="A526" s="80"/>
      <c r="B526" s="86"/>
      <c r="C526" s="80"/>
      <c r="D526" s="86"/>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2.75" customHeight="1">
      <c r="A527" s="80"/>
      <c r="B527" s="86"/>
      <c r="C527" s="80"/>
      <c r="D527" s="86"/>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2.75" customHeight="1">
      <c r="A528" s="80"/>
      <c r="B528" s="86"/>
      <c r="C528" s="80"/>
      <c r="D528" s="86"/>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2.75" customHeight="1">
      <c r="A529" s="80"/>
      <c r="B529" s="86"/>
      <c r="C529" s="80"/>
      <c r="D529" s="86"/>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2.75" customHeight="1">
      <c r="A530" s="80"/>
      <c r="B530" s="86"/>
      <c r="C530" s="80"/>
      <c r="D530" s="86"/>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2.75" customHeight="1">
      <c r="A531" s="80"/>
      <c r="B531" s="86"/>
      <c r="C531" s="80"/>
      <c r="D531" s="86"/>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2.75" customHeight="1">
      <c r="A532" s="80"/>
      <c r="B532" s="86"/>
      <c r="C532" s="80"/>
      <c r="D532" s="86"/>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2.75" customHeight="1">
      <c r="A533" s="80"/>
      <c r="B533" s="86"/>
      <c r="C533" s="80"/>
      <c r="D533" s="86"/>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2.75" customHeight="1">
      <c r="A534" s="80"/>
      <c r="B534" s="86"/>
      <c r="C534" s="80"/>
      <c r="D534" s="86"/>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2.75" customHeight="1">
      <c r="A535" s="80"/>
      <c r="B535" s="86"/>
      <c r="C535" s="80"/>
      <c r="D535" s="86"/>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2.75" customHeight="1">
      <c r="A536" s="80"/>
      <c r="B536" s="86"/>
      <c r="C536" s="80"/>
      <c r="D536" s="86"/>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2.75" customHeight="1">
      <c r="A537" s="80"/>
      <c r="B537" s="86"/>
      <c r="C537" s="80"/>
      <c r="D537" s="86"/>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2.75" customHeight="1">
      <c r="A538" s="80"/>
      <c r="B538" s="86"/>
      <c r="C538" s="80"/>
      <c r="D538" s="86"/>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2.75" customHeight="1">
      <c r="A539" s="80"/>
      <c r="B539" s="86"/>
      <c r="C539" s="80"/>
      <c r="D539" s="86"/>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2.75" customHeight="1">
      <c r="A540" s="80"/>
      <c r="B540" s="86"/>
      <c r="C540" s="80"/>
      <c r="D540" s="86"/>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2.75" customHeight="1">
      <c r="A541" s="80"/>
      <c r="B541" s="86"/>
      <c r="C541" s="80"/>
      <c r="D541" s="86"/>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2.75" customHeight="1">
      <c r="A542" s="80"/>
      <c r="B542" s="86"/>
      <c r="C542" s="80"/>
      <c r="D542" s="86"/>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2.75" customHeight="1">
      <c r="A543" s="80"/>
      <c r="B543" s="86"/>
      <c r="C543" s="80"/>
      <c r="D543" s="86"/>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2.75" customHeight="1">
      <c r="A544" s="80"/>
      <c r="B544" s="86"/>
      <c r="C544" s="80"/>
      <c r="D544" s="86"/>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2.75" customHeight="1">
      <c r="A545" s="80"/>
      <c r="B545" s="86"/>
      <c r="C545" s="80"/>
      <c r="D545" s="86"/>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2.75" customHeight="1">
      <c r="A546" s="80"/>
      <c r="B546" s="86"/>
      <c r="C546" s="80"/>
      <c r="D546" s="86"/>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2.75" customHeight="1">
      <c r="A547" s="80"/>
      <c r="B547" s="86"/>
      <c r="C547" s="80"/>
      <c r="D547" s="86"/>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2.75" customHeight="1">
      <c r="A548" s="80"/>
      <c r="B548" s="86"/>
      <c r="C548" s="80"/>
      <c r="D548" s="86"/>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2.75" customHeight="1">
      <c r="A549" s="80"/>
      <c r="B549" s="86"/>
      <c r="C549" s="80"/>
      <c r="D549" s="86"/>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2.75" customHeight="1">
      <c r="A550" s="80"/>
      <c r="B550" s="86"/>
      <c r="C550" s="80"/>
      <c r="D550" s="86"/>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2.75" customHeight="1">
      <c r="A551" s="80"/>
      <c r="B551" s="86"/>
      <c r="C551" s="80"/>
      <c r="D551" s="86"/>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2.75" customHeight="1">
      <c r="A552" s="80"/>
      <c r="B552" s="86"/>
      <c r="C552" s="80"/>
      <c r="D552" s="86"/>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2.75" customHeight="1">
      <c r="A553" s="80"/>
      <c r="B553" s="86"/>
      <c r="C553" s="80"/>
      <c r="D553" s="86"/>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2.75" customHeight="1">
      <c r="A554" s="80"/>
      <c r="B554" s="86"/>
      <c r="C554" s="80"/>
      <c r="D554" s="86"/>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2.75" customHeight="1">
      <c r="A555" s="80"/>
      <c r="B555" s="86"/>
      <c r="C555" s="80"/>
      <c r="D555" s="86"/>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2.75" customHeight="1">
      <c r="A556" s="80"/>
      <c r="B556" s="86"/>
      <c r="C556" s="80"/>
      <c r="D556" s="86"/>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2.75" customHeight="1">
      <c r="A557" s="80"/>
      <c r="B557" s="86"/>
      <c r="C557" s="80"/>
      <c r="D557" s="86"/>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2.75" customHeight="1">
      <c r="A558" s="80"/>
      <c r="B558" s="86"/>
      <c r="C558" s="80"/>
      <c r="D558" s="86"/>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2.75" customHeight="1">
      <c r="A559" s="80"/>
      <c r="B559" s="86"/>
      <c r="C559" s="80"/>
      <c r="D559" s="86"/>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2.75" customHeight="1">
      <c r="A560" s="80"/>
      <c r="B560" s="86"/>
      <c r="C560" s="80"/>
      <c r="D560" s="86"/>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2.75" customHeight="1">
      <c r="A561" s="80"/>
      <c r="B561" s="86"/>
      <c r="C561" s="80"/>
      <c r="D561" s="86"/>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2.75" customHeight="1">
      <c r="A562" s="80"/>
      <c r="B562" s="86"/>
      <c r="C562" s="80"/>
      <c r="D562" s="86"/>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2.75" customHeight="1">
      <c r="A563" s="80"/>
      <c r="B563" s="86"/>
      <c r="C563" s="80"/>
      <c r="D563" s="86"/>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2.75" customHeight="1">
      <c r="A564" s="80"/>
      <c r="B564" s="86"/>
      <c r="C564" s="80"/>
      <c r="D564" s="86"/>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2.75" customHeight="1">
      <c r="A565" s="80"/>
      <c r="B565" s="86"/>
      <c r="C565" s="80"/>
      <c r="D565" s="86"/>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2.75" customHeight="1">
      <c r="A566" s="80"/>
      <c r="B566" s="86"/>
      <c r="C566" s="80"/>
      <c r="D566" s="86"/>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2.75" customHeight="1">
      <c r="A567" s="80"/>
      <c r="B567" s="86"/>
      <c r="C567" s="80"/>
      <c r="D567" s="86"/>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2.75" customHeight="1">
      <c r="A568" s="80"/>
      <c r="B568" s="86"/>
      <c r="C568" s="80"/>
      <c r="D568" s="86"/>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2.75" customHeight="1">
      <c r="A569" s="80"/>
      <c r="B569" s="86"/>
      <c r="C569" s="80"/>
      <c r="D569" s="86"/>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2.75" customHeight="1">
      <c r="A570" s="80"/>
      <c r="B570" s="86"/>
      <c r="C570" s="80"/>
      <c r="D570" s="86"/>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2.75" customHeight="1">
      <c r="A571" s="80"/>
      <c r="B571" s="86"/>
      <c r="C571" s="80"/>
      <c r="D571" s="86"/>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2.75" customHeight="1">
      <c r="A572" s="80"/>
      <c r="B572" s="86"/>
      <c r="C572" s="80"/>
      <c r="D572" s="86"/>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2.75" customHeight="1">
      <c r="A573" s="80"/>
      <c r="B573" s="86"/>
      <c r="C573" s="80"/>
      <c r="D573" s="86"/>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2.75" customHeight="1">
      <c r="A574" s="80"/>
      <c r="B574" s="86"/>
      <c r="C574" s="80"/>
      <c r="D574" s="86"/>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2.75" customHeight="1">
      <c r="A575" s="80"/>
      <c r="B575" s="86"/>
      <c r="C575" s="80"/>
      <c r="D575" s="86"/>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2.75" customHeight="1">
      <c r="A576" s="80"/>
      <c r="B576" s="86"/>
      <c r="C576" s="80"/>
      <c r="D576" s="86"/>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2.75" customHeight="1">
      <c r="A577" s="80"/>
      <c r="B577" s="86"/>
      <c r="C577" s="80"/>
      <c r="D577" s="86"/>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2.75" customHeight="1">
      <c r="A578" s="80"/>
      <c r="B578" s="86"/>
      <c r="C578" s="80"/>
      <c r="D578" s="86"/>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2.75" customHeight="1">
      <c r="A579" s="80"/>
      <c r="B579" s="86"/>
      <c r="C579" s="80"/>
      <c r="D579" s="86"/>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2.75" customHeight="1">
      <c r="A580" s="80"/>
      <c r="B580" s="86"/>
      <c r="C580" s="80"/>
      <c r="D580" s="86"/>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2.75" customHeight="1">
      <c r="A581" s="80"/>
      <c r="B581" s="86"/>
      <c r="C581" s="80"/>
      <c r="D581" s="86"/>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2.75" customHeight="1">
      <c r="A582" s="80"/>
      <c r="B582" s="86"/>
      <c r="C582" s="80"/>
      <c r="D582" s="86"/>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2.75" customHeight="1">
      <c r="A583" s="80"/>
      <c r="B583" s="86"/>
      <c r="C583" s="80"/>
      <c r="D583" s="86"/>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2.75" customHeight="1">
      <c r="A584" s="80"/>
      <c r="B584" s="86"/>
      <c r="C584" s="80"/>
      <c r="D584" s="86"/>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2.75" customHeight="1">
      <c r="A585" s="80"/>
      <c r="B585" s="86"/>
      <c r="C585" s="80"/>
      <c r="D585" s="86"/>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2.75" customHeight="1">
      <c r="A586" s="80"/>
      <c r="B586" s="86"/>
      <c r="C586" s="80"/>
      <c r="D586" s="86"/>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2.75" customHeight="1">
      <c r="A587" s="80"/>
      <c r="B587" s="86"/>
      <c r="C587" s="80"/>
      <c r="D587" s="86"/>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2.75" customHeight="1">
      <c r="A588" s="80"/>
      <c r="B588" s="86"/>
      <c r="C588" s="80"/>
      <c r="D588" s="86"/>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2.75" customHeight="1">
      <c r="A589" s="80"/>
      <c r="B589" s="86"/>
      <c r="C589" s="80"/>
      <c r="D589" s="86"/>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2.75" customHeight="1">
      <c r="A590" s="80"/>
      <c r="B590" s="86"/>
      <c r="C590" s="80"/>
      <c r="D590" s="86"/>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2.75" customHeight="1">
      <c r="A591" s="80"/>
      <c r="B591" s="86"/>
      <c r="C591" s="80"/>
      <c r="D591" s="86"/>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2.75" customHeight="1">
      <c r="A592" s="80"/>
      <c r="B592" s="86"/>
      <c r="C592" s="80"/>
      <c r="D592" s="86"/>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2.75" customHeight="1">
      <c r="A593" s="80"/>
      <c r="B593" s="86"/>
      <c r="C593" s="80"/>
      <c r="D593" s="86"/>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2.75" customHeight="1">
      <c r="A594" s="80"/>
      <c r="B594" s="86"/>
      <c r="C594" s="80"/>
      <c r="D594" s="86"/>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2.75" customHeight="1">
      <c r="A595" s="80"/>
      <c r="B595" s="86"/>
      <c r="C595" s="80"/>
      <c r="D595" s="86"/>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2.75" customHeight="1">
      <c r="A596" s="80"/>
      <c r="B596" s="86"/>
      <c r="C596" s="80"/>
      <c r="D596" s="86"/>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2.75" customHeight="1">
      <c r="A597" s="80"/>
      <c r="B597" s="86"/>
      <c r="C597" s="80"/>
      <c r="D597" s="86"/>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2.75" customHeight="1">
      <c r="A598" s="80"/>
      <c r="B598" s="86"/>
      <c r="C598" s="80"/>
      <c r="D598" s="86"/>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2.75" customHeight="1">
      <c r="A599" s="80"/>
      <c r="B599" s="86"/>
      <c r="C599" s="80"/>
      <c r="D599" s="86"/>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2.75" customHeight="1">
      <c r="A600" s="80"/>
      <c r="B600" s="86"/>
      <c r="C600" s="80"/>
      <c r="D600" s="86"/>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2.75" customHeight="1">
      <c r="A601" s="80"/>
      <c r="B601" s="86"/>
      <c r="C601" s="80"/>
      <c r="D601" s="86"/>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2.75" customHeight="1">
      <c r="A602" s="80"/>
      <c r="B602" s="86"/>
      <c r="C602" s="80"/>
      <c r="D602" s="86"/>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2.75" customHeight="1">
      <c r="A603" s="80"/>
      <c r="B603" s="86"/>
      <c r="C603" s="80"/>
      <c r="D603" s="86"/>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2.75" customHeight="1">
      <c r="A604" s="80"/>
      <c r="B604" s="86"/>
      <c r="C604" s="80"/>
      <c r="D604" s="86"/>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2.75" customHeight="1">
      <c r="A605" s="80"/>
      <c r="B605" s="86"/>
      <c r="C605" s="80"/>
      <c r="D605" s="86"/>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2.75" customHeight="1">
      <c r="A606" s="80"/>
      <c r="B606" s="86"/>
      <c r="C606" s="80"/>
      <c r="D606" s="86"/>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2.75" customHeight="1">
      <c r="A607" s="80"/>
      <c r="B607" s="86"/>
      <c r="C607" s="80"/>
      <c r="D607" s="86"/>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2.75" customHeight="1">
      <c r="A608" s="80"/>
      <c r="B608" s="86"/>
      <c r="C608" s="80"/>
      <c r="D608" s="86"/>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2.75" customHeight="1">
      <c r="A609" s="80"/>
      <c r="B609" s="86"/>
      <c r="C609" s="80"/>
      <c r="D609" s="86"/>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2.75" customHeight="1">
      <c r="A610" s="80"/>
      <c r="B610" s="86"/>
      <c r="C610" s="80"/>
      <c r="D610" s="86"/>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2.75" customHeight="1">
      <c r="A611" s="80"/>
      <c r="B611" s="86"/>
      <c r="C611" s="80"/>
      <c r="D611" s="86"/>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2.75" customHeight="1">
      <c r="A612" s="80"/>
      <c r="B612" s="86"/>
      <c r="C612" s="80"/>
      <c r="D612" s="86"/>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2.75" customHeight="1">
      <c r="A613" s="80"/>
      <c r="B613" s="86"/>
      <c r="C613" s="80"/>
      <c r="D613" s="86"/>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2.75" customHeight="1">
      <c r="A614" s="80"/>
      <c r="B614" s="86"/>
      <c r="C614" s="80"/>
      <c r="D614" s="86"/>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2.75" customHeight="1">
      <c r="A615" s="80"/>
      <c r="B615" s="86"/>
      <c r="C615" s="80"/>
      <c r="D615" s="86"/>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2.75" customHeight="1">
      <c r="A616" s="80"/>
      <c r="B616" s="86"/>
      <c r="C616" s="80"/>
      <c r="D616" s="86"/>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2.75" customHeight="1">
      <c r="A617" s="80"/>
      <c r="B617" s="86"/>
      <c r="C617" s="80"/>
      <c r="D617" s="86"/>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2.75" customHeight="1">
      <c r="A618" s="80"/>
      <c r="B618" s="86"/>
      <c r="C618" s="80"/>
      <c r="D618" s="86"/>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2.75" customHeight="1">
      <c r="A619" s="80"/>
      <c r="B619" s="86"/>
      <c r="C619" s="80"/>
      <c r="D619" s="86"/>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2.75" customHeight="1">
      <c r="A620" s="80"/>
      <c r="B620" s="86"/>
      <c r="C620" s="80"/>
      <c r="D620" s="86"/>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2.75" customHeight="1">
      <c r="A621" s="80"/>
      <c r="B621" s="86"/>
      <c r="C621" s="80"/>
      <c r="D621" s="86"/>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2.75" customHeight="1">
      <c r="A622" s="80"/>
      <c r="B622" s="86"/>
      <c r="C622" s="80"/>
      <c r="D622" s="86"/>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2.75" customHeight="1">
      <c r="A623" s="80"/>
      <c r="B623" s="86"/>
      <c r="C623" s="80"/>
      <c r="D623" s="86"/>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2.75" customHeight="1">
      <c r="A624" s="80"/>
      <c r="B624" s="86"/>
      <c r="C624" s="80"/>
      <c r="D624" s="86"/>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2.75" customHeight="1">
      <c r="A625" s="80"/>
      <c r="B625" s="86"/>
      <c r="C625" s="80"/>
      <c r="D625" s="86"/>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2.75" customHeight="1">
      <c r="A626" s="80"/>
      <c r="B626" s="86"/>
      <c r="C626" s="80"/>
      <c r="D626" s="86"/>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2.75" customHeight="1">
      <c r="A627" s="80"/>
      <c r="B627" s="86"/>
      <c r="C627" s="80"/>
      <c r="D627" s="86"/>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2.75" customHeight="1">
      <c r="A628" s="80"/>
      <c r="B628" s="86"/>
      <c r="C628" s="80"/>
      <c r="D628" s="86"/>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2.75" customHeight="1">
      <c r="A629" s="80"/>
      <c r="B629" s="86"/>
      <c r="C629" s="80"/>
      <c r="D629" s="86"/>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2.75" customHeight="1">
      <c r="A630" s="80"/>
      <c r="B630" s="86"/>
      <c r="C630" s="80"/>
      <c r="D630" s="86"/>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2.75" customHeight="1">
      <c r="A631" s="80"/>
      <c r="B631" s="86"/>
      <c r="C631" s="80"/>
      <c r="D631" s="86"/>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2.75" customHeight="1">
      <c r="A632" s="80"/>
      <c r="B632" s="86"/>
      <c r="C632" s="80"/>
      <c r="D632" s="86"/>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2.75" customHeight="1">
      <c r="A633" s="80"/>
      <c r="B633" s="86"/>
      <c r="C633" s="80"/>
      <c r="D633" s="86"/>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2.75" customHeight="1">
      <c r="A634" s="80"/>
      <c r="B634" s="86"/>
      <c r="C634" s="80"/>
      <c r="D634" s="86"/>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2.75" customHeight="1">
      <c r="A635" s="80"/>
      <c r="B635" s="86"/>
      <c r="C635" s="80"/>
      <c r="D635" s="86"/>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2.75" customHeight="1">
      <c r="A636" s="80"/>
      <c r="B636" s="86"/>
      <c r="C636" s="80"/>
      <c r="D636" s="86"/>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2.75" customHeight="1">
      <c r="A637" s="80"/>
      <c r="B637" s="86"/>
      <c r="C637" s="80"/>
      <c r="D637" s="86"/>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2.75" customHeight="1">
      <c r="A638" s="80"/>
      <c r="B638" s="86"/>
      <c r="C638" s="80"/>
      <c r="D638" s="86"/>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2.75" customHeight="1">
      <c r="A639" s="80"/>
      <c r="B639" s="86"/>
      <c r="C639" s="80"/>
      <c r="D639" s="86"/>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2.75" customHeight="1">
      <c r="A640" s="80"/>
      <c r="B640" s="86"/>
      <c r="C640" s="80"/>
      <c r="D640" s="86"/>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2.75" customHeight="1">
      <c r="A641" s="80"/>
      <c r="B641" s="86"/>
      <c r="C641" s="80"/>
      <c r="D641" s="86"/>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2.75" customHeight="1">
      <c r="A642" s="80"/>
      <c r="B642" s="86"/>
      <c r="C642" s="80"/>
      <c r="D642" s="86"/>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2.75" customHeight="1">
      <c r="A643" s="80"/>
      <c r="B643" s="86"/>
      <c r="C643" s="80"/>
      <c r="D643" s="86"/>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2.75" customHeight="1">
      <c r="A644" s="80"/>
      <c r="B644" s="86"/>
      <c r="C644" s="80"/>
      <c r="D644" s="86"/>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2.75" customHeight="1">
      <c r="A645" s="80"/>
      <c r="B645" s="86"/>
      <c r="C645" s="80"/>
      <c r="D645" s="86"/>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2.75" customHeight="1">
      <c r="A646" s="80"/>
      <c r="B646" s="86"/>
      <c r="C646" s="80"/>
      <c r="D646" s="86"/>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2.75" customHeight="1">
      <c r="A647" s="80"/>
      <c r="B647" s="86"/>
      <c r="C647" s="80"/>
      <c r="D647" s="86"/>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2.75" customHeight="1">
      <c r="A648" s="80"/>
      <c r="B648" s="86"/>
      <c r="C648" s="80"/>
      <c r="D648" s="86"/>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2.75" customHeight="1">
      <c r="A649" s="80"/>
      <c r="B649" s="86"/>
      <c r="C649" s="80"/>
      <c r="D649" s="86"/>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2.75" customHeight="1">
      <c r="A650" s="80"/>
      <c r="B650" s="86"/>
      <c r="C650" s="80"/>
      <c r="D650" s="86"/>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2.75" customHeight="1">
      <c r="A651" s="80"/>
      <c r="B651" s="86"/>
      <c r="C651" s="80"/>
      <c r="D651" s="86"/>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2.75" customHeight="1">
      <c r="A652" s="80"/>
      <c r="B652" s="86"/>
      <c r="C652" s="80"/>
      <c r="D652" s="86"/>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2.75" customHeight="1">
      <c r="A653" s="80"/>
      <c r="B653" s="86"/>
      <c r="C653" s="80"/>
      <c r="D653" s="86"/>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2.75" customHeight="1">
      <c r="A654" s="80"/>
      <c r="B654" s="86"/>
      <c r="C654" s="80"/>
      <c r="D654" s="86"/>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2.75" customHeight="1">
      <c r="A655" s="80"/>
      <c r="B655" s="86"/>
      <c r="C655" s="80"/>
      <c r="D655" s="86"/>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2.75" customHeight="1">
      <c r="A656" s="80"/>
      <c r="B656" s="86"/>
      <c r="C656" s="80"/>
      <c r="D656" s="86"/>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2.75" customHeight="1">
      <c r="A657" s="80"/>
      <c r="B657" s="86"/>
      <c r="C657" s="80"/>
      <c r="D657" s="86"/>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2.75" customHeight="1">
      <c r="A658" s="80"/>
      <c r="B658" s="86"/>
      <c r="C658" s="80"/>
      <c r="D658" s="86"/>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2.75" customHeight="1">
      <c r="A659" s="80"/>
      <c r="B659" s="86"/>
      <c r="C659" s="80"/>
      <c r="D659" s="86"/>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2.75" customHeight="1">
      <c r="A660" s="80"/>
      <c r="B660" s="86"/>
      <c r="C660" s="80"/>
      <c r="D660" s="86"/>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2.75" customHeight="1">
      <c r="A661" s="80"/>
      <c r="B661" s="86"/>
      <c r="C661" s="80"/>
      <c r="D661" s="86"/>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2.75" customHeight="1">
      <c r="A662" s="80"/>
      <c r="B662" s="86"/>
      <c r="C662" s="80"/>
      <c r="D662" s="86"/>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2.75" customHeight="1">
      <c r="A663" s="80"/>
      <c r="B663" s="86"/>
      <c r="C663" s="80"/>
      <c r="D663" s="86"/>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2.75" customHeight="1">
      <c r="A664" s="80"/>
      <c r="B664" s="86"/>
      <c r="C664" s="80"/>
      <c r="D664" s="86"/>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2.75" customHeight="1">
      <c r="A665" s="80"/>
      <c r="B665" s="86"/>
      <c r="C665" s="80"/>
      <c r="D665" s="86"/>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2.75" customHeight="1">
      <c r="A666" s="80"/>
      <c r="B666" s="86"/>
      <c r="C666" s="80"/>
      <c r="D666" s="86"/>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2.75" customHeight="1">
      <c r="A667" s="80"/>
      <c r="B667" s="86"/>
      <c r="C667" s="80"/>
      <c r="D667" s="86"/>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2.75" customHeight="1">
      <c r="A668" s="80"/>
      <c r="B668" s="86"/>
      <c r="C668" s="80"/>
      <c r="D668" s="86"/>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2.75" customHeight="1">
      <c r="A669" s="80"/>
      <c r="B669" s="86"/>
      <c r="C669" s="80"/>
      <c r="D669" s="86"/>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2.75" customHeight="1">
      <c r="A670" s="80"/>
      <c r="B670" s="86"/>
      <c r="C670" s="80"/>
      <c r="D670" s="86"/>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2.75" customHeight="1">
      <c r="A671" s="80"/>
      <c r="B671" s="86"/>
      <c r="C671" s="80"/>
      <c r="D671" s="86"/>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2.75" customHeight="1">
      <c r="A672" s="80"/>
      <c r="B672" s="86"/>
      <c r="C672" s="80"/>
      <c r="D672" s="86"/>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2.75" customHeight="1">
      <c r="A673" s="80"/>
      <c r="B673" s="86"/>
      <c r="C673" s="80"/>
      <c r="D673" s="86"/>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2.75" customHeight="1">
      <c r="A674" s="80"/>
      <c r="B674" s="86"/>
      <c r="C674" s="80"/>
      <c r="D674" s="86"/>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2.75" customHeight="1">
      <c r="A675" s="80"/>
      <c r="B675" s="86"/>
      <c r="C675" s="80"/>
      <c r="D675" s="86"/>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2.75" customHeight="1">
      <c r="A676" s="80"/>
      <c r="B676" s="86"/>
      <c r="C676" s="80"/>
      <c r="D676" s="86"/>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2.75" customHeight="1">
      <c r="A677" s="80"/>
      <c r="B677" s="86"/>
      <c r="C677" s="80"/>
      <c r="D677" s="86"/>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2.75" customHeight="1">
      <c r="A678" s="80"/>
      <c r="B678" s="86"/>
      <c r="C678" s="80"/>
      <c r="D678" s="86"/>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2.75" customHeight="1">
      <c r="A679" s="80"/>
      <c r="B679" s="86"/>
      <c r="C679" s="80"/>
      <c r="D679" s="86"/>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2.75" customHeight="1">
      <c r="A680" s="80"/>
      <c r="B680" s="86"/>
      <c r="C680" s="80"/>
      <c r="D680" s="86"/>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2.75" customHeight="1">
      <c r="A681" s="80"/>
      <c r="B681" s="86"/>
      <c r="C681" s="80"/>
      <c r="D681" s="86"/>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2.75" customHeight="1">
      <c r="A682" s="80"/>
      <c r="B682" s="86"/>
      <c r="C682" s="80"/>
      <c r="D682" s="86"/>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2.75" customHeight="1">
      <c r="A683" s="80"/>
      <c r="B683" s="86"/>
      <c r="C683" s="80"/>
      <c r="D683" s="86"/>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2.75" customHeight="1">
      <c r="A684" s="80"/>
      <c r="B684" s="86"/>
      <c r="C684" s="80"/>
      <c r="D684" s="86"/>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2.75" customHeight="1">
      <c r="A685" s="80"/>
      <c r="B685" s="86"/>
      <c r="C685" s="80"/>
      <c r="D685" s="86"/>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2.75" customHeight="1">
      <c r="A686" s="80"/>
      <c r="B686" s="86"/>
      <c r="C686" s="80"/>
      <c r="D686" s="86"/>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2.75" customHeight="1">
      <c r="A687" s="80"/>
      <c r="B687" s="86"/>
      <c r="C687" s="80"/>
      <c r="D687" s="86"/>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2.75" customHeight="1">
      <c r="A688" s="80"/>
      <c r="B688" s="86"/>
      <c r="C688" s="80"/>
      <c r="D688" s="86"/>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2.75" customHeight="1">
      <c r="A689" s="80"/>
      <c r="B689" s="86"/>
      <c r="C689" s="80"/>
      <c r="D689" s="86"/>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2.75" customHeight="1">
      <c r="A690" s="80"/>
      <c r="B690" s="86"/>
      <c r="C690" s="80"/>
      <c r="D690" s="86"/>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2.75" customHeight="1">
      <c r="A691" s="80"/>
      <c r="B691" s="86"/>
      <c r="C691" s="80"/>
      <c r="D691" s="86"/>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2.75" customHeight="1">
      <c r="A692" s="80"/>
      <c r="B692" s="86"/>
      <c r="C692" s="80"/>
      <c r="D692" s="86"/>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2.75" customHeight="1">
      <c r="A693" s="80"/>
      <c r="B693" s="86"/>
      <c r="C693" s="80"/>
      <c r="D693" s="86"/>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2.75" customHeight="1">
      <c r="A694" s="80"/>
      <c r="B694" s="86"/>
      <c r="C694" s="80"/>
      <c r="D694" s="86"/>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2.75" customHeight="1">
      <c r="A695" s="80"/>
      <c r="B695" s="86"/>
      <c r="C695" s="80"/>
      <c r="D695" s="86"/>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2.75" customHeight="1">
      <c r="A696" s="80"/>
      <c r="B696" s="86"/>
      <c r="C696" s="80"/>
      <c r="D696" s="86"/>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2.75" customHeight="1">
      <c r="A697" s="80"/>
      <c r="B697" s="86"/>
      <c r="C697" s="80"/>
      <c r="D697" s="86"/>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2.75" customHeight="1">
      <c r="A698" s="80"/>
      <c r="B698" s="86"/>
      <c r="C698" s="80"/>
      <c r="D698" s="86"/>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2.75" customHeight="1">
      <c r="A699" s="80"/>
      <c r="B699" s="86"/>
      <c r="C699" s="80"/>
      <c r="D699" s="86"/>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2.75" customHeight="1">
      <c r="A700" s="80"/>
      <c r="B700" s="86"/>
      <c r="C700" s="80"/>
      <c r="D700" s="86"/>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2.75" customHeight="1">
      <c r="A701" s="80"/>
      <c r="B701" s="86"/>
      <c r="C701" s="80"/>
      <c r="D701" s="86"/>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2.75" customHeight="1">
      <c r="A702" s="80"/>
      <c r="B702" s="86"/>
      <c r="C702" s="80"/>
      <c r="D702" s="86"/>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2.75" customHeight="1">
      <c r="A703" s="80"/>
      <c r="B703" s="86"/>
      <c r="C703" s="80"/>
      <c r="D703" s="86"/>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2.75" customHeight="1">
      <c r="A704" s="80"/>
      <c r="B704" s="86"/>
      <c r="C704" s="80"/>
      <c r="D704" s="86"/>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2.75" customHeight="1">
      <c r="A705" s="80"/>
      <c r="B705" s="86"/>
      <c r="C705" s="80"/>
      <c r="D705" s="86"/>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2.75" customHeight="1">
      <c r="A706" s="80"/>
      <c r="B706" s="86"/>
      <c r="C706" s="80"/>
      <c r="D706" s="86"/>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2.75" customHeight="1">
      <c r="A707" s="80"/>
      <c r="B707" s="86"/>
      <c r="C707" s="80"/>
      <c r="D707" s="86"/>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2.75" customHeight="1">
      <c r="A708" s="80"/>
      <c r="B708" s="86"/>
      <c r="C708" s="80"/>
      <c r="D708" s="86"/>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2.75" customHeight="1">
      <c r="A709" s="80"/>
      <c r="B709" s="86"/>
      <c r="C709" s="80"/>
      <c r="D709" s="86"/>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2.75" customHeight="1">
      <c r="A710" s="80"/>
      <c r="B710" s="86"/>
      <c r="C710" s="80"/>
      <c r="D710" s="86"/>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2.75" customHeight="1">
      <c r="A711" s="80"/>
      <c r="B711" s="86"/>
      <c r="C711" s="80"/>
      <c r="D711" s="86"/>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2.75" customHeight="1">
      <c r="A712" s="80"/>
      <c r="B712" s="86"/>
      <c r="C712" s="80"/>
      <c r="D712" s="86"/>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2.75" customHeight="1">
      <c r="A713" s="80"/>
      <c r="B713" s="86"/>
      <c r="C713" s="80"/>
      <c r="D713" s="86"/>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2.75" customHeight="1">
      <c r="A714" s="80"/>
      <c r="B714" s="86"/>
      <c r="C714" s="80"/>
      <c r="D714" s="86"/>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2.75" customHeight="1">
      <c r="A715" s="80"/>
      <c r="B715" s="86"/>
      <c r="C715" s="80"/>
      <c r="D715" s="86"/>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2.75" customHeight="1">
      <c r="A716" s="80"/>
      <c r="B716" s="86"/>
      <c r="C716" s="80"/>
      <c r="D716" s="86"/>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2.75" customHeight="1">
      <c r="A717" s="80"/>
      <c r="B717" s="86"/>
      <c r="C717" s="80"/>
      <c r="D717" s="86"/>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2.75" customHeight="1">
      <c r="A718" s="80"/>
      <c r="B718" s="86"/>
      <c r="C718" s="80"/>
      <c r="D718" s="86"/>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2.75" customHeight="1">
      <c r="A719" s="80"/>
      <c r="B719" s="86"/>
      <c r="C719" s="80"/>
      <c r="D719" s="86"/>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2.75" customHeight="1">
      <c r="A720" s="80"/>
      <c r="B720" s="86"/>
      <c r="C720" s="80"/>
      <c r="D720" s="86"/>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2.75" customHeight="1">
      <c r="A721" s="80"/>
      <c r="B721" s="86"/>
      <c r="C721" s="80"/>
      <c r="D721" s="86"/>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2.75" customHeight="1">
      <c r="A722" s="80"/>
      <c r="B722" s="86"/>
      <c r="C722" s="80"/>
      <c r="D722" s="86"/>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2.75" customHeight="1">
      <c r="A723" s="80"/>
      <c r="B723" s="86"/>
      <c r="C723" s="80"/>
      <c r="D723" s="86"/>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2.75" customHeight="1">
      <c r="A724" s="80"/>
      <c r="B724" s="86"/>
      <c r="C724" s="80"/>
      <c r="D724" s="86"/>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2.75" customHeight="1">
      <c r="A725" s="80"/>
      <c r="B725" s="86"/>
      <c r="C725" s="80"/>
      <c r="D725" s="86"/>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2.75" customHeight="1">
      <c r="A726" s="80"/>
      <c r="B726" s="86"/>
      <c r="C726" s="80"/>
      <c r="D726" s="86"/>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2.75" customHeight="1">
      <c r="A727" s="80"/>
      <c r="B727" s="86"/>
      <c r="C727" s="80"/>
      <c r="D727" s="86"/>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2.75" customHeight="1">
      <c r="A728" s="80"/>
      <c r="B728" s="86"/>
      <c r="C728" s="80"/>
      <c r="D728" s="86"/>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2.75" customHeight="1">
      <c r="A729" s="80"/>
      <c r="B729" s="86"/>
      <c r="C729" s="80"/>
      <c r="D729" s="86"/>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2.75" customHeight="1">
      <c r="A730" s="80"/>
      <c r="B730" s="86"/>
      <c r="C730" s="80"/>
      <c r="D730" s="86"/>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2.75" customHeight="1">
      <c r="A731" s="80"/>
      <c r="B731" s="86"/>
      <c r="C731" s="80"/>
      <c r="D731" s="86"/>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2.75" customHeight="1">
      <c r="A732" s="80"/>
      <c r="B732" s="86"/>
      <c r="C732" s="80"/>
      <c r="D732" s="86"/>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2.75" customHeight="1">
      <c r="A733" s="80"/>
      <c r="B733" s="86"/>
      <c r="C733" s="80"/>
      <c r="D733" s="86"/>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2.75" customHeight="1">
      <c r="A734" s="80"/>
      <c r="B734" s="86"/>
      <c r="C734" s="80"/>
      <c r="D734" s="86"/>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2.75" customHeight="1">
      <c r="A735" s="80"/>
      <c r="B735" s="86"/>
      <c r="C735" s="80"/>
      <c r="D735" s="86"/>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2.75" customHeight="1">
      <c r="A736" s="80"/>
      <c r="B736" s="86"/>
      <c r="C736" s="80"/>
      <c r="D736" s="86"/>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2.75" customHeight="1">
      <c r="A737" s="80"/>
      <c r="B737" s="86"/>
      <c r="C737" s="80"/>
      <c r="D737" s="86"/>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2.75" customHeight="1">
      <c r="A738" s="80"/>
      <c r="B738" s="86"/>
      <c r="C738" s="80"/>
      <c r="D738" s="86"/>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2.75" customHeight="1">
      <c r="A739" s="80"/>
      <c r="B739" s="86"/>
      <c r="C739" s="80"/>
      <c r="D739" s="86"/>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2.75" customHeight="1">
      <c r="A740" s="80"/>
      <c r="B740" s="86"/>
      <c r="C740" s="80"/>
      <c r="D740" s="86"/>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2.75" customHeight="1">
      <c r="A741" s="80"/>
      <c r="B741" s="86"/>
      <c r="C741" s="80"/>
      <c r="D741" s="86"/>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2.75" customHeight="1">
      <c r="A742" s="80"/>
      <c r="B742" s="86"/>
      <c r="C742" s="80"/>
      <c r="D742" s="86"/>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2.75" customHeight="1">
      <c r="A743" s="80"/>
      <c r="B743" s="86"/>
      <c r="C743" s="80"/>
      <c r="D743" s="86"/>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2.75" customHeight="1">
      <c r="A744" s="80"/>
      <c r="B744" s="86"/>
      <c r="C744" s="80"/>
      <c r="D744" s="86"/>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2.75" customHeight="1">
      <c r="A745" s="80"/>
      <c r="B745" s="86"/>
      <c r="C745" s="80"/>
      <c r="D745" s="86"/>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2.75" customHeight="1">
      <c r="A746" s="80"/>
      <c r="B746" s="86"/>
      <c r="C746" s="80"/>
      <c r="D746" s="86"/>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2.75" customHeight="1">
      <c r="A747" s="80"/>
      <c r="B747" s="86"/>
      <c r="C747" s="80"/>
      <c r="D747" s="86"/>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2.75" customHeight="1">
      <c r="A748" s="80"/>
      <c r="B748" s="86"/>
      <c r="C748" s="80"/>
      <c r="D748" s="86"/>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2.75" customHeight="1">
      <c r="A749" s="80"/>
      <c r="B749" s="86"/>
      <c r="C749" s="80"/>
      <c r="D749" s="86"/>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2.75" customHeight="1">
      <c r="A750" s="80"/>
      <c r="B750" s="86"/>
      <c r="C750" s="80"/>
      <c r="D750" s="86"/>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2.75" customHeight="1">
      <c r="A751" s="80"/>
      <c r="B751" s="86"/>
      <c r="C751" s="80"/>
      <c r="D751" s="86"/>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2.75" customHeight="1">
      <c r="A752" s="80"/>
      <c r="B752" s="86"/>
      <c r="C752" s="80"/>
      <c r="D752" s="86"/>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2.75" customHeight="1">
      <c r="A753" s="80"/>
      <c r="B753" s="86"/>
      <c r="C753" s="80"/>
      <c r="D753" s="86"/>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2.75" customHeight="1">
      <c r="A754" s="80"/>
      <c r="B754" s="86"/>
      <c r="C754" s="80"/>
      <c r="D754" s="86"/>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2.75" customHeight="1">
      <c r="A755" s="80"/>
      <c r="B755" s="86"/>
      <c r="C755" s="80"/>
      <c r="D755" s="86"/>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2.75" customHeight="1">
      <c r="A756" s="80"/>
      <c r="B756" s="86"/>
      <c r="C756" s="80"/>
      <c r="D756" s="86"/>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2.75" customHeight="1">
      <c r="A757" s="80"/>
      <c r="B757" s="86"/>
      <c r="C757" s="80"/>
      <c r="D757" s="86"/>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2.75" customHeight="1">
      <c r="A758" s="80"/>
      <c r="B758" s="86"/>
      <c r="C758" s="80"/>
      <c r="D758" s="86"/>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2.75" customHeight="1">
      <c r="A759" s="80"/>
      <c r="B759" s="86"/>
      <c r="C759" s="80"/>
      <c r="D759" s="86"/>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2.75" customHeight="1">
      <c r="A760" s="80"/>
      <c r="B760" s="86"/>
      <c r="C760" s="80"/>
      <c r="D760" s="86"/>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2.75" customHeight="1">
      <c r="A761" s="80"/>
      <c r="B761" s="86"/>
      <c r="C761" s="80"/>
      <c r="D761" s="86"/>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2.75" customHeight="1">
      <c r="A762" s="80"/>
      <c r="B762" s="86"/>
      <c r="C762" s="80"/>
      <c r="D762" s="86"/>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2.75" customHeight="1">
      <c r="A763" s="80"/>
      <c r="B763" s="86"/>
      <c r="C763" s="80"/>
      <c r="D763" s="86"/>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2.75" customHeight="1">
      <c r="A764" s="80"/>
      <c r="B764" s="86"/>
      <c r="C764" s="80"/>
      <c r="D764" s="86"/>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2.75" customHeight="1">
      <c r="A765" s="80"/>
      <c r="B765" s="86"/>
      <c r="C765" s="80"/>
      <c r="D765" s="86"/>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2.75" customHeight="1">
      <c r="A766" s="80"/>
      <c r="B766" s="86"/>
      <c r="C766" s="80"/>
      <c r="D766" s="86"/>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2.75" customHeight="1">
      <c r="A767" s="80"/>
      <c r="B767" s="86"/>
      <c r="C767" s="80"/>
      <c r="D767" s="86"/>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2.75" customHeight="1">
      <c r="A768" s="80"/>
      <c r="B768" s="86"/>
      <c r="C768" s="80"/>
      <c r="D768" s="86"/>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2.75" customHeight="1">
      <c r="A769" s="80"/>
      <c r="B769" s="86"/>
      <c r="C769" s="80"/>
      <c r="D769" s="86"/>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2.75" customHeight="1">
      <c r="A770" s="80"/>
      <c r="B770" s="86"/>
      <c r="C770" s="80"/>
      <c r="D770" s="86"/>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2.75" customHeight="1">
      <c r="A771" s="80"/>
      <c r="B771" s="86"/>
      <c r="C771" s="80"/>
      <c r="D771" s="86"/>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2.75" customHeight="1">
      <c r="A772" s="80"/>
      <c r="B772" s="86"/>
      <c r="C772" s="80"/>
      <c r="D772" s="86"/>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2.75" customHeight="1">
      <c r="A773" s="80"/>
      <c r="B773" s="86"/>
      <c r="C773" s="80"/>
      <c r="D773" s="86"/>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2.75" customHeight="1">
      <c r="A774" s="80"/>
      <c r="B774" s="86"/>
      <c r="C774" s="80"/>
      <c r="D774" s="86"/>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2.75" customHeight="1">
      <c r="A775" s="80"/>
      <c r="B775" s="86"/>
      <c r="C775" s="80"/>
      <c r="D775" s="86"/>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2.75" customHeight="1">
      <c r="A776" s="80"/>
      <c r="B776" s="86"/>
      <c r="C776" s="80"/>
      <c r="D776" s="86"/>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2.75" customHeight="1">
      <c r="A777" s="80"/>
      <c r="B777" s="86"/>
      <c r="C777" s="80"/>
      <c r="D777" s="86"/>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2.75" customHeight="1">
      <c r="A778" s="80"/>
      <c r="B778" s="86"/>
      <c r="C778" s="80"/>
      <c r="D778" s="86"/>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2.75" customHeight="1">
      <c r="A779" s="80"/>
      <c r="B779" s="86"/>
      <c r="C779" s="80"/>
      <c r="D779" s="86"/>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2.75" customHeight="1">
      <c r="A780" s="80"/>
      <c r="B780" s="86"/>
      <c r="C780" s="80"/>
      <c r="D780" s="86"/>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2.75" customHeight="1">
      <c r="A781" s="80"/>
      <c r="B781" s="86"/>
      <c r="C781" s="80"/>
      <c r="D781" s="86"/>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2.75" customHeight="1">
      <c r="A782" s="80"/>
      <c r="B782" s="86"/>
      <c r="C782" s="80"/>
      <c r="D782" s="86"/>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2.75" customHeight="1">
      <c r="A783" s="80"/>
      <c r="B783" s="86"/>
      <c r="C783" s="80"/>
      <c r="D783" s="86"/>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2.75" customHeight="1">
      <c r="A784" s="80"/>
      <c r="B784" s="86"/>
      <c r="C784" s="80"/>
      <c r="D784" s="86"/>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2.75" customHeight="1">
      <c r="A785" s="80"/>
      <c r="B785" s="86"/>
      <c r="C785" s="80"/>
      <c r="D785" s="86"/>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2.75" customHeight="1">
      <c r="A786" s="80"/>
      <c r="B786" s="86"/>
      <c r="C786" s="80"/>
      <c r="D786" s="86"/>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2.75" customHeight="1">
      <c r="A787" s="80"/>
      <c r="B787" s="86"/>
      <c r="C787" s="80"/>
      <c r="D787" s="86"/>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2.75" customHeight="1">
      <c r="A788" s="80"/>
      <c r="B788" s="86"/>
      <c r="C788" s="80"/>
      <c r="D788" s="86"/>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2.75" customHeight="1">
      <c r="A789" s="80"/>
      <c r="B789" s="86"/>
      <c r="C789" s="80"/>
      <c r="D789" s="86"/>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2.75" customHeight="1">
      <c r="A790" s="80"/>
      <c r="B790" s="86"/>
      <c r="C790" s="80"/>
      <c r="D790" s="86"/>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2.75" customHeight="1">
      <c r="A791" s="80"/>
      <c r="B791" s="86"/>
      <c r="C791" s="80"/>
      <c r="D791" s="86"/>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2.75" customHeight="1">
      <c r="A792" s="80"/>
      <c r="B792" s="86"/>
      <c r="C792" s="80"/>
      <c r="D792" s="86"/>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2.75" customHeight="1">
      <c r="A793" s="80"/>
      <c r="B793" s="86"/>
      <c r="C793" s="80"/>
      <c r="D793" s="86"/>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2.75" customHeight="1">
      <c r="A794" s="80"/>
      <c r="B794" s="86"/>
      <c r="C794" s="80"/>
      <c r="D794" s="86"/>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2.75" customHeight="1">
      <c r="A795" s="80"/>
      <c r="B795" s="86"/>
      <c r="C795" s="80"/>
      <c r="D795" s="86"/>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2.75" customHeight="1">
      <c r="A796" s="80"/>
      <c r="B796" s="86"/>
      <c r="C796" s="80"/>
      <c r="D796" s="86"/>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2.75" customHeight="1">
      <c r="A797" s="80"/>
      <c r="B797" s="86"/>
      <c r="C797" s="80"/>
      <c r="D797" s="86"/>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2.75" customHeight="1">
      <c r="A798" s="80"/>
      <c r="B798" s="86"/>
      <c r="C798" s="80"/>
      <c r="D798" s="86"/>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2.75" customHeight="1">
      <c r="A799" s="80"/>
      <c r="B799" s="86"/>
      <c r="C799" s="80"/>
      <c r="D799" s="86"/>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2.75" customHeight="1">
      <c r="A800" s="80"/>
      <c r="B800" s="86"/>
      <c r="C800" s="80"/>
      <c r="D800" s="86"/>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2.75" customHeight="1">
      <c r="A801" s="80"/>
      <c r="B801" s="86"/>
      <c r="C801" s="80"/>
      <c r="D801" s="86"/>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2.75" customHeight="1">
      <c r="A802" s="80"/>
      <c r="B802" s="86"/>
      <c r="C802" s="80"/>
      <c r="D802" s="86"/>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2.75" customHeight="1">
      <c r="A803" s="80"/>
      <c r="B803" s="86"/>
      <c r="C803" s="80"/>
      <c r="D803" s="86"/>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2.75" customHeight="1">
      <c r="A804" s="80"/>
      <c r="B804" s="86"/>
      <c r="C804" s="80"/>
      <c r="D804" s="86"/>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2.75" customHeight="1">
      <c r="A805" s="80"/>
      <c r="B805" s="86"/>
      <c r="C805" s="80"/>
      <c r="D805" s="86"/>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2.75" customHeight="1">
      <c r="A806" s="80"/>
      <c r="B806" s="86"/>
      <c r="C806" s="80"/>
      <c r="D806" s="86"/>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2.75" customHeight="1">
      <c r="A807" s="80"/>
      <c r="B807" s="86"/>
      <c r="C807" s="80"/>
      <c r="D807" s="86"/>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2.75" customHeight="1">
      <c r="A808" s="80"/>
      <c r="B808" s="86"/>
      <c r="C808" s="80"/>
      <c r="D808" s="86"/>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2.75" customHeight="1">
      <c r="A809" s="80"/>
      <c r="B809" s="86"/>
      <c r="C809" s="80"/>
      <c r="D809" s="86"/>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2.75" customHeight="1">
      <c r="A810" s="80"/>
      <c r="B810" s="86"/>
      <c r="C810" s="80"/>
      <c r="D810" s="86"/>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2.75" customHeight="1">
      <c r="A811" s="80"/>
      <c r="B811" s="86"/>
      <c r="C811" s="80"/>
      <c r="D811" s="86"/>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2.75" customHeight="1">
      <c r="A812" s="80"/>
      <c r="B812" s="86"/>
      <c r="C812" s="80"/>
      <c r="D812" s="86"/>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2.75" customHeight="1">
      <c r="A813" s="80"/>
      <c r="B813" s="86"/>
      <c r="C813" s="80"/>
      <c r="D813" s="86"/>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2.75" customHeight="1">
      <c r="A814" s="80"/>
      <c r="B814" s="86"/>
      <c r="C814" s="80"/>
      <c r="D814" s="86"/>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2.75" customHeight="1">
      <c r="A815" s="80"/>
      <c r="B815" s="86"/>
      <c r="C815" s="80"/>
      <c r="D815" s="86"/>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2.75" customHeight="1">
      <c r="A816" s="80"/>
      <c r="B816" s="86"/>
      <c r="C816" s="80"/>
      <c r="D816" s="86"/>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2.75" customHeight="1">
      <c r="A817" s="80"/>
      <c r="B817" s="86"/>
      <c r="C817" s="80"/>
      <c r="D817" s="86"/>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2.75" customHeight="1">
      <c r="A818" s="80"/>
      <c r="B818" s="86"/>
      <c r="C818" s="80"/>
      <c r="D818" s="86"/>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2.75" customHeight="1">
      <c r="A819" s="80"/>
      <c r="B819" s="86"/>
      <c r="C819" s="80"/>
      <c r="D819" s="86"/>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2.75" customHeight="1">
      <c r="A820" s="80"/>
      <c r="B820" s="86"/>
      <c r="C820" s="80"/>
      <c r="D820" s="86"/>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2.75" customHeight="1">
      <c r="A821" s="80"/>
      <c r="B821" s="86"/>
      <c r="C821" s="80"/>
      <c r="D821" s="86"/>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2.75" customHeight="1">
      <c r="A822" s="80"/>
      <c r="B822" s="86"/>
      <c r="C822" s="80"/>
      <c r="D822" s="86"/>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2.75" customHeight="1">
      <c r="A823" s="80"/>
      <c r="B823" s="86"/>
      <c r="C823" s="80"/>
      <c r="D823" s="86"/>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2.75" customHeight="1">
      <c r="A824" s="80"/>
      <c r="B824" s="86"/>
      <c r="C824" s="80"/>
      <c r="D824" s="86"/>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2.75" customHeight="1">
      <c r="A825" s="80"/>
      <c r="B825" s="86"/>
      <c r="C825" s="80"/>
      <c r="D825" s="86"/>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2.75" customHeight="1">
      <c r="A826" s="80"/>
      <c r="B826" s="86"/>
      <c r="C826" s="80"/>
      <c r="D826" s="86"/>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2.75" customHeight="1">
      <c r="A827" s="80"/>
      <c r="B827" s="86"/>
      <c r="C827" s="80"/>
      <c r="D827" s="86"/>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2.75" customHeight="1">
      <c r="A828" s="80"/>
      <c r="B828" s="86"/>
      <c r="C828" s="80"/>
      <c r="D828" s="86"/>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2.75" customHeight="1">
      <c r="A829" s="80"/>
      <c r="B829" s="86"/>
      <c r="C829" s="80"/>
      <c r="D829" s="86"/>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2.75" customHeight="1">
      <c r="A830" s="80"/>
      <c r="B830" s="86"/>
      <c r="C830" s="80"/>
      <c r="D830" s="86"/>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2.75" customHeight="1">
      <c r="A831" s="80"/>
      <c r="B831" s="86"/>
      <c r="C831" s="80"/>
      <c r="D831" s="86"/>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2.75" customHeight="1">
      <c r="A832" s="80"/>
      <c r="B832" s="86"/>
      <c r="C832" s="80"/>
      <c r="D832" s="86"/>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2.75" customHeight="1">
      <c r="A833" s="80"/>
      <c r="B833" s="86"/>
      <c r="C833" s="80"/>
      <c r="D833" s="86"/>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2.75" customHeight="1">
      <c r="A834" s="80"/>
      <c r="B834" s="86"/>
      <c r="C834" s="80"/>
      <c r="D834" s="86"/>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2.75" customHeight="1">
      <c r="A835" s="80"/>
      <c r="B835" s="86"/>
      <c r="C835" s="80"/>
      <c r="D835" s="86"/>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2.75" customHeight="1">
      <c r="A836" s="80"/>
      <c r="B836" s="86"/>
      <c r="C836" s="80"/>
      <c r="D836" s="86"/>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2.75" customHeight="1">
      <c r="A837" s="80"/>
      <c r="B837" s="86"/>
      <c r="C837" s="80"/>
      <c r="D837" s="86"/>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2.75" customHeight="1">
      <c r="A838" s="80"/>
      <c r="B838" s="86"/>
      <c r="C838" s="80"/>
      <c r="D838" s="86"/>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2.75" customHeight="1">
      <c r="A839" s="80"/>
      <c r="B839" s="86"/>
      <c r="C839" s="80"/>
      <c r="D839" s="86"/>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2.75" customHeight="1">
      <c r="A840" s="80"/>
      <c r="B840" s="86"/>
      <c r="C840" s="80"/>
      <c r="D840" s="86"/>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2.75" customHeight="1">
      <c r="A841" s="80"/>
      <c r="B841" s="86"/>
      <c r="C841" s="80"/>
      <c r="D841" s="86"/>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2.75" customHeight="1">
      <c r="A842" s="80"/>
      <c r="B842" s="86"/>
      <c r="C842" s="80"/>
      <c r="D842" s="86"/>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2.75" customHeight="1">
      <c r="A843" s="80"/>
      <c r="B843" s="86"/>
      <c r="C843" s="80"/>
      <c r="D843" s="86"/>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2.75" customHeight="1">
      <c r="A844" s="80"/>
      <c r="B844" s="86"/>
      <c r="C844" s="80"/>
      <c r="D844" s="86"/>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2.75" customHeight="1">
      <c r="A845" s="80"/>
      <c r="B845" s="86"/>
      <c r="C845" s="80"/>
      <c r="D845" s="86"/>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2.75" customHeight="1">
      <c r="A846" s="80"/>
      <c r="B846" s="86"/>
      <c r="C846" s="80"/>
      <c r="D846" s="86"/>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2.75" customHeight="1">
      <c r="A847" s="80"/>
      <c r="B847" s="86"/>
      <c r="C847" s="80"/>
      <c r="D847" s="86"/>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2.75" customHeight="1">
      <c r="A848" s="80"/>
      <c r="B848" s="86"/>
      <c r="C848" s="80"/>
      <c r="D848" s="86"/>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2.75" customHeight="1">
      <c r="A849" s="80"/>
      <c r="B849" s="86"/>
      <c r="C849" s="80"/>
      <c r="D849" s="86"/>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2.75" customHeight="1">
      <c r="A850" s="80"/>
      <c r="B850" s="86"/>
      <c r="C850" s="80"/>
      <c r="D850" s="86"/>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2.75" customHeight="1">
      <c r="A851" s="80"/>
      <c r="B851" s="86"/>
      <c r="C851" s="80"/>
      <c r="D851" s="86"/>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2.75" customHeight="1">
      <c r="A852" s="80"/>
      <c r="B852" s="86"/>
      <c r="C852" s="80"/>
      <c r="D852" s="86"/>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2.75" customHeight="1">
      <c r="A853" s="80"/>
      <c r="B853" s="86"/>
      <c r="C853" s="80"/>
      <c r="D853" s="86"/>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2.75" customHeight="1">
      <c r="A854" s="80"/>
      <c r="B854" s="86"/>
      <c r="C854" s="80"/>
      <c r="D854" s="86"/>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2.75" customHeight="1">
      <c r="A855" s="80"/>
      <c r="B855" s="86"/>
      <c r="C855" s="80"/>
      <c r="D855" s="86"/>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2.75" customHeight="1">
      <c r="A856" s="80"/>
      <c r="B856" s="86"/>
      <c r="C856" s="80"/>
      <c r="D856" s="86"/>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2.75" customHeight="1">
      <c r="A857" s="80"/>
      <c r="B857" s="86"/>
      <c r="C857" s="80"/>
      <c r="D857" s="86"/>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2.75" customHeight="1">
      <c r="A858" s="80"/>
      <c r="B858" s="86"/>
      <c r="C858" s="80"/>
      <c r="D858" s="86"/>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2.75" customHeight="1">
      <c r="A859" s="80"/>
      <c r="B859" s="86"/>
      <c r="C859" s="80"/>
      <c r="D859" s="86"/>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2.75" customHeight="1">
      <c r="A860" s="80"/>
      <c r="B860" s="86"/>
      <c r="C860" s="80"/>
      <c r="D860" s="86"/>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2.75" customHeight="1">
      <c r="A861" s="80"/>
      <c r="B861" s="86"/>
      <c r="C861" s="80"/>
      <c r="D861" s="86"/>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2.75" customHeight="1">
      <c r="A862" s="80"/>
      <c r="B862" s="86"/>
      <c r="C862" s="80"/>
      <c r="D862" s="86"/>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2.75" customHeight="1">
      <c r="A863" s="80"/>
      <c r="B863" s="86"/>
      <c r="C863" s="80"/>
      <c r="D863" s="86"/>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2.75" customHeight="1">
      <c r="A864" s="80"/>
      <c r="B864" s="86"/>
      <c r="C864" s="80"/>
      <c r="D864" s="86"/>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2.75" customHeight="1">
      <c r="A865" s="80"/>
      <c r="B865" s="86"/>
      <c r="C865" s="80"/>
      <c r="D865" s="86"/>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2.75" customHeight="1">
      <c r="A866" s="80"/>
      <c r="B866" s="86"/>
      <c r="C866" s="80"/>
      <c r="D866" s="86"/>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2.75" customHeight="1">
      <c r="A867" s="80"/>
      <c r="B867" s="86"/>
      <c r="C867" s="80"/>
      <c r="D867" s="86"/>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2.75" customHeight="1">
      <c r="A868" s="80"/>
      <c r="B868" s="86"/>
      <c r="C868" s="80"/>
      <c r="D868" s="86"/>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2.75" customHeight="1">
      <c r="A869" s="80"/>
      <c r="B869" s="86"/>
      <c r="C869" s="80"/>
      <c r="D869" s="86"/>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2.75" customHeight="1">
      <c r="A870" s="80"/>
      <c r="B870" s="86"/>
      <c r="C870" s="80"/>
      <c r="D870" s="86"/>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2.75" customHeight="1">
      <c r="A871" s="80"/>
      <c r="B871" s="86"/>
      <c r="C871" s="80"/>
      <c r="D871" s="86"/>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2.75" customHeight="1">
      <c r="A872" s="80"/>
      <c r="B872" s="86"/>
      <c r="C872" s="80"/>
      <c r="D872" s="86"/>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2.75" customHeight="1">
      <c r="A873" s="80"/>
      <c r="B873" s="86"/>
      <c r="C873" s="80"/>
      <c r="D873" s="86"/>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2.75" customHeight="1">
      <c r="A874" s="80"/>
      <c r="B874" s="86"/>
      <c r="C874" s="80"/>
      <c r="D874" s="86"/>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2.75" customHeight="1">
      <c r="A875" s="80"/>
      <c r="B875" s="86"/>
      <c r="C875" s="80"/>
      <c r="D875" s="86"/>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2.75" customHeight="1">
      <c r="A876" s="80"/>
      <c r="B876" s="86"/>
      <c r="C876" s="80"/>
      <c r="D876" s="86"/>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2.75" customHeight="1">
      <c r="A877" s="80"/>
      <c r="B877" s="86"/>
      <c r="C877" s="80"/>
      <c r="D877" s="86"/>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2.75" customHeight="1">
      <c r="A878" s="80"/>
      <c r="B878" s="86"/>
      <c r="C878" s="80"/>
      <c r="D878" s="86"/>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2.75" customHeight="1">
      <c r="A879" s="80"/>
      <c r="B879" s="86"/>
      <c r="C879" s="80"/>
      <c r="D879" s="86"/>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2.75" customHeight="1">
      <c r="A880" s="80"/>
      <c r="B880" s="86"/>
      <c r="C880" s="80"/>
      <c r="D880" s="86"/>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2.75" customHeight="1">
      <c r="A881" s="80"/>
      <c r="B881" s="86"/>
      <c r="C881" s="80"/>
      <c r="D881" s="86"/>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2.75" customHeight="1">
      <c r="A882" s="80"/>
      <c r="B882" s="86"/>
      <c r="C882" s="80"/>
      <c r="D882" s="86"/>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2.75" customHeight="1">
      <c r="A883" s="80"/>
      <c r="B883" s="86"/>
      <c r="C883" s="80"/>
      <c r="D883" s="86"/>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2.75" customHeight="1">
      <c r="A884" s="80"/>
      <c r="B884" s="86"/>
      <c r="C884" s="80"/>
      <c r="D884" s="86"/>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2.75" customHeight="1">
      <c r="A885" s="80"/>
      <c r="B885" s="86"/>
      <c r="C885" s="80"/>
      <c r="D885" s="86"/>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2.75" customHeight="1">
      <c r="A886" s="80"/>
      <c r="B886" s="86"/>
      <c r="C886" s="80"/>
      <c r="D886" s="86"/>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2.75" customHeight="1">
      <c r="A887" s="80"/>
      <c r="B887" s="86"/>
      <c r="C887" s="80"/>
      <c r="D887" s="86"/>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2.75" customHeight="1">
      <c r="A888" s="80"/>
      <c r="B888" s="86"/>
      <c r="C888" s="80"/>
      <c r="D888" s="86"/>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2.75" customHeight="1">
      <c r="A889" s="80"/>
      <c r="B889" s="86"/>
      <c r="C889" s="80"/>
      <c r="D889" s="86"/>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2.75" customHeight="1">
      <c r="A890" s="80"/>
      <c r="B890" s="86"/>
      <c r="C890" s="80"/>
      <c r="D890" s="86"/>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2.75" customHeight="1">
      <c r="A891" s="80"/>
      <c r="B891" s="86"/>
      <c r="C891" s="80"/>
      <c r="D891" s="86"/>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2.75" customHeight="1">
      <c r="A892" s="80"/>
      <c r="B892" s="86"/>
      <c r="C892" s="80"/>
      <c r="D892" s="86"/>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2.75" customHeight="1">
      <c r="A893" s="80"/>
      <c r="B893" s="86"/>
      <c r="C893" s="80"/>
      <c r="D893" s="86"/>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2.75" customHeight="1">
      <c r="A894" s="80"/>
      <c r="B894" s="86"/>
      <c r="C894" s="80"/>
      <c r="D894" s="86"/>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2.75" customHeight="1">
      <c r="A895" s="80"/>
      <c r="B895" s="86"/>
      <c r="C895" s="80"/>
      <c r="D895" s="86"/>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2.75" customHeight="1">
      <c r="A896" s="80"/>
      <c r="B896" s="86"/>
      <c r="C896" s="80"/>
      <c r="D896" s="86"/>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2.75" customHeight="1">
      <c r="A897" s="80"/>
      <c r="B897" s="86"/>
      <c r="C897" s="80"/>
      <c r="D897" s="86"/>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2.75" customHeight="1">
      <c r="A898" s="80"/>
      <c r="B898" s="86"/>
      <c r="C898" s="80"/>
      <c r="D898" s="86"/>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2.75" customHeight="1">
      <c r="A899" s="80"/>
      <c r="B899" s="86"/>
      <c r="C899" s="80"/>
      <c r="D899" s="86"/>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2.75" customHeight="1">
      <c r="A900" s="80"/>
      <c r="B900" s="86"/>
      <c r="C900" s="80"/>
      <c r="D900" s="86"/>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2.75" customHeight="1">
      <c r="A901" s="80"/>
      <c r="B901" s="86"/>
      <c r="C901" s="80"/>
      <c r="D901" s="86"/>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2.75" customHeight="1">
      <c r="A902" s="80"/>
      <c r="B902" s="86"/>
      <c r="C902" s="80"/>
      <c r="D902" s="86"/>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2.75" customHeight="1">
      <c r="A903" s="80"/>
      <c r="B903" s="86"/>
      <c r="C903" s="80"/>
      <c r="D903" s="86"/>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2.75" customHeight="1">
      <c r="A904" s="80"/>
      <c r="B904" s="86"/>
      <c r="C904" s="80"/>
      <c r="D904" s="86"/>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2.75" customHeight="1">
      <c r="A905" s="80"/>
      <c r="B905" s="86"/>
      <c r="C905" s="80"/>
      <c r="D905" s="86"/>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2.75" customHeight="1">
      <c r="A906" s="80"/>
      <c r="B906" s="86"/>
      <c r="C906" s="80"/>
      <c r="D906" s="86"/>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2.75" customHeight="1">
      <c r="A907" s="80"/>
      <c r="B907" s="86"/>
      <c r="C907" s="80"/>
      <c r="D907" s="86"/>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2.75" customHeight="1">
      <c r="A908" s="80"/>
      <c r="B908" s="86"/>
      <c r="C908" s="80"/>
      <c r="D908" s="86"/>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2.75" customHeight="1">
      <c r="A909" s="80"/>
      <c r="B909" s="86"/>
      <c r="C909" s="80"/>
      <c r="D909" s="86"/>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2.75" customHeight="1">
      <c r="A910" s="80"/>
      <c r="B910" s="86"/>
      <c r="C910" s="80"/>
      <c r="D910" s="86"/>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2.75" customHeight="1">
      <c r="A911" s="80"/>
      <c r="B911" s="86"/>
      <c r="C911" s="80"/>
      <c r="D911" s="86"/>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2.75" customHeight="1">
      <c r="A912" s="80"/>
      <c r="B912" s="86"/>
      <c r="C912" s="80"/>
      <c r="D912" s="86"/>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2.75" customHeight="1">
      <c r="A913" s="80"/>
      <c r="B913" s="86"/>
      <c r="C913" s="80"/>
      <c r="D913" s="86"/>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2.75" customHeight="1">
      <c r="A914" s="80"/>
      <c r="B914" s="86"/>
      <c r="C914" s="80"/>
      <c r="D914" s="86"/>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2.75" customHeight="1">
      <c r="A915" s="80"/>
      <c r="B915" s="86"/>
      <c r="C915" s="80"/>
      <c r="D915" s="86"/>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2.75" customHeight="1">
      <c r="A916" s="80"/>
      <c r="B916" s="86"/>
      <c r="C916" s="80"/>
      <c r="D916" s="86"/>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2.75" customHeight="1">
      <c r="A917" s="80"/>
      <c r="B917" s="86"/>
      <c r="C917" s="80"/>
      <c r="D917" s="86"/>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2.75" customHeight="1">
      <c r="A918" s="80"/>
      <c r="B918" s="86"/>
      <c r="C918" s="80"/>
      <c r="D918" s="86"/>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2.75" customHeight="1">
      <c r="A919" s="80"/>
      <c r="B919" s="86"/>
      <c r="C919" s="80"/>
      <c r="D919" s="86"/>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2.75" customHeight="1">
      <c r="A920" s="80"/>
      <c r="B920" s="86"/>
      <c r="C920" s="80"/>
      <c r="D920" s="86"/>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2.75" customHeight="1">
      <c r="A921" s="80"/>
      <c r="B921" s="86"/>
      <c r="C921" s="80"/>
      <c r="D921" s="86"/>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2.75" customHeight="1">
      <c r="A922" s="80"/>
      <c r="B922" s="86"/>
      <c r="C922" s="80"/>
      <c r="D922" s="86"/>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2.75" customHeight="1">
      <c r="A923" s="80"/>
      <c r="B923" s="86"/>
      <c r="C923" s="80"/>
      <c r="D923" s="86"/>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2.75" customHeight="1">
      <c r="A924" s="80"/>
      <c r="B924" s="86"/>
      <c r="C924" s="80"/>
      <c r="D924" s="86"/>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2.75" customHeight="1">
      <c r="A925" s="80"/>
      <c r="B925" s="86"/>
      <c r="C925" s="80"/>
      <c r="D925" s="86"/>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2.75" customHeight="1">
      <c r="A926" s="80"/>
      <c r="B926" s="86"/>
      <c r="C926" s="80"/>
      <c r="D926" s="86"/>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2.75" customHeight="1">
      <c r="A927" s="80"/>
      <c r="B927" s="86"/>
      <c r="C927" s="80"/>
      <c r="D927" s="86"/>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2.75" customHeight="1">
      <c r="A928" s="80"/>
      <c r="B928" s="86"/>
      <c r="C928" s="80"/>
      <c r="D928" s="86"/>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2.75" customHeight="1">
      <c r="A929" s="80"/>
      <c r="B929" s="86"/>
      <c r="C929" s="80"/>
      <c r="D929" s="86"/>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2.75" customHeight="1">
      <c r="A930" s="80"/>
      <c r="B930" s="86"/>
      <c r="C930" s="80"/>
      <c r="D930" s="86"/>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2.75" customHeight="1">
      <c r="A931" s="80"/>
      <c r="B931" s="86"/>
      <c r="C931" s="80"/>
      <c r="D931" s="86"/>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2.75" customHeight="1">
      <c r="A932" s="80"/>
      <c r="B932" s="86"/>
      <c r="C932" s="80"/>
      <c r="D932" s="86"/>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2.75" customHeight="1">
      <c r="A933" s="80"/>
      <c r="B933" s="86"/>
      <c r="C933" s="80"/>
      <c r="D933" s="86"/>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2.75" customHeight="1">
      <c r="A934" s="80"/>
      <c r="B934" s="86"/>
      <c r="C934" s="80"/>
      <c r="D934" s="86"/>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2.75" customHeight="1">
      <c r="A935" s="80"/>
      <c r="B935" s="86"/>
      <c r="C935" s="80"/>
      <c r="D935" s="86"/>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2.75" customHeight="1">
      <c r="A936" s="80"/>
      <c r="B936" s="86"/>
      <c r="C936" s="80"/>
      <c r="D936" s="86"/>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2.75" customHeight="1">
      <c r="A937" s="80"/>
      <c r="B937" s="86"/>
      <c r="C937" s="80"/>
      <c r="D937" s="86"/>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2.75" customHeight="1">
      <c r="A938" s="80"/>
      <c r="B938" s="86"/>
      <c r="C938" s="80"/>
      <c r="D938" s="86"/>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2.75" customHeight="1">
      <c r="A939" s="80"/>
      <c r="B939" s="86"/>
      <c r="C939" s="80"/>
      <c r="D939" s="86"/>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2.75" customHeight="1">
      <c r="A940" s="80"/>
      <c r="B940" s="86"/>
      <c r="C940" s="80"/>
      <c r="D940" s="86"/>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2.75" customHeight="1">
      <c r="A941" s="80"/>
      <c r="B941" s="86"/>
      <c r="C941" s="80"/>
      <c r="D941" s="86"/>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2.75" customHeight="1">
      <c r="A942" s="80"/>
      <c r="B942" s="86"/>
      <c r="C942" s="80"/>
      <c r="D942" s="86"/>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2.75" customHeight="1">
      <c r="A943" s="80"/>
      <c r="B943" s="86"/>
      <c r="C943" s="80"/>
      <c r="D943" s="86"/>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2.75" customHeight="1">
      <c r="A944" s="80"/>
      <c r="B944" s="86"/>
      <c r="C944" s="80"/>
      <c r="D944" s="86"/>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2.75" customHeight="1">
      <c r="A945" s="80"/>
      <c r="B945" s="86"/>
      <c r="C945" s="80"/>
      <c r="D945" s="86"/>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2.75" customHeight="1">
      <c r="A946" s="80"/>
      <c r="B946" s="86"/>
      <c r="C946" s="80"/>
      <c r="D946" s="86"/>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2.75" customHeight="1">
      <c r="A947" s="80"/>
      <c r="B947" s="86"/>
      <c r="C947" s="80"/>
      <c r="D947" s="86"/>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2.75" customHeight="1">
      <c r="A948" s="80"/>
      <c r="B948" s="86"/>
      <c r="C948" s="80"/>
      <c r="D948" s="86"/>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2.75" customHeight="1">
      <c r="A949" s="80"/>
      <c r="B949" s="86"/>
      <c r="C949" s="80"/>
      <c r="D949" s="86"/>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2.75" customHeight="1">
      <c r="A950" s="80"/>
      <c r="B950" s="86"/>
      <c r="C950" s="80"/>
      <c r="D950" s="86"/>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2.75" customHeight="1">
      <c r="A951" s="80"/>
      <c r="B951" s="86"/>
      <c r="C951" s="80"/>
      <c r="D951" s="86"/>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2.75" customHeight="1">
      <c r="A952" s="80"/>
      <c r="B952" s="86"/>
      <c r="C952" s="80"/>
      <c r="D952" s="86"/>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2.75" customHeight="1">
      <c r="A953" s="80"/>
      <c r="B953" s="86"/>
      <c r="C953" s="80"/>
      <c r="D953" s="86"/>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2.75" customHeight="1">
      <c r="A954" s="80"/>
      <c r="B954" s="86"/>
      <c r="C954" s="80"/>
      <c r="D954" s="86"/>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2.75" customHeight="1">
      <c r="A955" s="80"/>
      <c r="B955" s="86"/>
      <c r="C955" s="80"/>
      <c r="D955" s="86"/>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2.75" customHeight="1">
      <c r="A956" s="80"/>
      <c r="B956" s="86"/>
      <c r="C956" s="80"/>
      <c r="D956" s="86"/>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2.75" customHeight="1">
      <c r="A957" s="80"/>
      <c r="B957" s="86"/>
      <c r="C957" s="80"/>
      <c r="D957" s="86"/>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2.75" customHeight="1">
      <c r="A958" s="80"/>
      <c r="B958" s="86"/>
      <c r="C958" s="80"/>
      <c r="D958" s="86"/>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2.75" customHeight="1">
      <c r="A959" s="80"/>
      <c r="B959" s="86"/>
      <c r="C959" s="80"/>
      <c r="D959" s="86"/>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2.75" customHeight="1">
      <c r="A960" s="80"/>
      <c r="B960" s="86"/>
      <c r="C960" s="80"/>
      <c r="D960" s="86"/>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2.75" customHeight="1">
      <c r="A961" s="80"/>
      <c r="B961" s="86"/>
      <c r="C961" s="80"/>
      <c r="D961" s="86"/>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2.75" customHeight="1">
      <c r="A962" s="80"/>
      <c r="B962" s="86"/>
      <c r="C962" s="80"/>
      <c r="D962" s="86"/>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2.75" customHeight="1">
      <c r="A963" s="80"/>
      <c r="B963" s="86"/>
      <c r="C963" s="80"/>
      <c r="D963" s="86"/>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2.75" customHeight="1">
      <c r="A964" s="80"/>
      <c r="B964" s="86"/>
      <c r="C964" s="80"/>
      <c r="D964" s="86"/>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2.75" customHeight="1">
      <c r="A965" s="80"/>
      <c r="B965" s="86"/>
      <c r="C965" s="80"/>
      <c r="D965" s="86"/>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2.75" customHeight="1">
      <c r="A966" s="80"/>
      <c r="B966" s="86"/>
      <c r="C966" s="80"/>
      <c r="D966" s="86"/>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2.75" customHeight="1">
      <c r="A967" s="80"/>
      <c r="B967" s="86"/>
      <c r="C967" s="80"/>
      <c r="D967" s="86"/>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2.75" customHeight="1">
      <c r="A968" s="80"/>
      <c r="B968" s="86"/>
      <c r="C968" s="80"/>
      <c r="D968" s="86"/>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2.75" customHeight="1">
      <c r="A969" s="80"/>
      <c r="B969" s="86"/>
      <c r="C969" s="80"/>
      <c r="D969" s="86"/>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2.75" customHeight="1">
      <c r="A970" s="80"/>
      <c r="B970" s="86"/>
      <c r="C970" s="80"/>
      <c r="D970" s="86"/>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2.75" customHeight="1">
      <c r="A971" s="80"/>
      <c r="B971" s="86"/>
      <c r="C971" s="80"/>
      <c r="D971" s="86"/>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2.75" customHeight="1">
      <c r="A972" s="80"/>
      <c r="B972" s="86"/>
      <c r="C972" s="80"/>
      <c r="D972" s="86"/>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2.75" customHeight="1">
      <c r="A973" s="80"/>
      <c r="B973" s="86"/>
      <c r="C973" s="80"/>
      <c r="D973" s="86"/>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2.75" customHeight="1">
      <c r="A974" s="80"/>
      <c r="B974" s="86"/>
      <c r="C974" s="80"/>
      <c r="D974" s="86"/>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2.75" customHeight="1">
      <c r="A975" s="80"/>
      <c r="B975" s="86"/>
      <c r="C975" s="80"/>
      <c r="D975" s="86"/>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2.75" customHeight="1">
      <c r="A976" s="80"/>
      <c r="B976" s="86"/>
      <c r="C976" s="80"/>
      <c r="D976" s="86"/>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2.75" customHeight="1">
      <c r="A977" s="80"/>
      <c r="B977" s="86"/>
      <c r="C977" s="80"/>
      <c r="D977" s="86"/>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2.75" customHeight="1">
      <c r="A978" s="80"/>
      <c r="B978" s="86"/>
      <c r="C978" s="80"/>
      <c r="D978" s="86"/>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2.75" customHeight="1">
      <c r="A979" s="80"/>
      <c r="B979" s="86"/>
      <c r="C979" s="80"/>
      <c r="D979" s="86"/>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2.75" customHeight="1">
      <c r="A980" s="80"/>
      <c r="B980" s="86"/>
      <c r="C980" s="80"/>
      <c r="D980" s="86"/>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2.75" customHeight="1">
      <c r="A981" s="80"/>
      <c r="B981" s="86"/>
      <c r="C981" s="80"/>
      <c r="D981" s="86"/>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2.75" customHeight="1">
      <c r="A982" s="80"/>
      <c r="B982" s="86"/>
      <c r="C982" s="80"/>
      <c r="D982" s="86"/>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2.75" customHeight="1">
      <c r="A983" s="80"/>
      <c r="B983" s="86"/>
      <c r="C983" s="80"/>
      <c r="D983" s="86"/>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2.75" customHeight="1">
      <c r="A984" s="80"/>
      <c r="B984" s="86"/>
      <c r="C984" s="80"/>
      <c r="D984" s="86"/>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2.75" customHeight="1">
      <c r="A985" s="80"/>
      <c r="B985" s="86"/>
      <c r="C985" s="80"/>
      <c r="D985" s="86"/>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2.75" customHeight="1">
      <c r="A986" s="80"/>
      <c r="B986" s="86"/>
      <c r="C986" s="80"/>
      <c r="D986" s="86"/>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2.75" customHeight="1">
      <c r="A987" s="80"/>
      <c r="B987" s="86"/>
      <c r="C987" s="80"/>
      <c r="D987" s="86"/>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2.75" customHeight="1">
      <c r="A988" s="80"/>
      <c r="B988" s="86"/>
      <c r="C988" s="80"/>
      <c r="D988" s="86"/>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2.75" customHeight="1">
      <c r="A989" s="80"/>
      <c r="B989" s="86"/>
      <c r="C989" s="80"/>
      <c r="D989" s="86"/>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2.75" customHeight="1">
      <c r="A990" s="80"/>
      <c r="B990" s="86"/>
      <c r="C990" s="80"/>
      <c r="D990" s="86"/>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2.75" customHeight="1">
      <c r="A991" s="80"/>
      <c r="B991" s="86"/>
      <c r="C991" s="80"/>
      <c r="D991" s="86"/>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2.75" customHeight="1">
      <c r="A992" s="80"/>
      <c r="B992" s="86"/>
      <c r="C992" s="80"/>
      <c r="D992" s="86"/>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2.75" customHeight="1">
      <c r="A993" s="80"/>
      <c r="B993" s="86"/>
      <c r="C993" s="80"/>
      <c r="D993" s="86"/>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2.75" customHeight="1">
      <c r="A994" s="80"/>
      <c r="B994" s="86"/>
      <c r="C994" s="80"/>
      <c r="D994" s="86"/>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2.75" customHeight="1">
      <c r="A995" s="80"/>
      <c r="B995" s="86"/>
      <c r="C995" s="80"/>
      <c r="D995" s="86"/>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2.75" customHeight="1">
      <c r="A996" s="80"/>
      <c r="B996" s="86"/>
      <c r="C996" s="80"/>
      <c r="D996" s="86"/>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2.75" customHeight="1">
      <c r="A997" s="80"/>
      <c r="B997" s="86"/>
      <c r="C997" s="80"/>
      <c r="D997" s="86"/>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2.75" customHeight="1">
      <c r="A998" s="80"/>
      <c r="B998" s="86"/>
      <c r="C998" s="80"/>
      <c r="D998" s="86"/>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2.75" customHeight="1">
      <c r="A999" s="80"/>
      <c r="B999" s="86"/>
      <c r="C999" s="80"/>
      <c r="D999" s="86"/>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2.75" customHeight="1">
      <c r="A1000" s="80"/>
      <c r="B1000" s="86"/>
      <c r="C1000" s="80"/>
      <c r="D1000" s="86"/>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row r="1001" spans="1:26" ht="12.75" customHeight="1">
      <c r="A1001" s="80"/>
      <c r="B1001" s="86"/>
      <c r="C1001" s="80"/>
      <c r="D1001" s="86"/>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row>
  </sheetData>
  <mergeCells count="19">
    <mergeCell ref="E12:F12"/>
    <mergeCell ref="G12:H12"/>
    <mergeCell ref="E5:F5"/>
    <mergeCell ref="G5:H5"/>
    <mergeCell ref="C6:D6"/>
    <mergeCell ref="E6:F6"/>
    <mergeCell ref="G6:H6"/>
    <mergeCell ref="B1:H1"/>
    <mergeCell ref="B2:H2"/>
    <mergeCell ref="B3:H3"/>
    <mergeCell ref="B4:H4"/>
    <mergeCell ref="B8:H8"/>
    <mergeCell ref="A5:A7"/>
    <mergeCell ref="B5:B6"/>
    <mergeCell ref="C5:D5"/>
    <mergeCell ref="C18:D18"/>
    <mergeCell ref="C19:D19"/>
    <mergeCell ref="A12:B12"/>
    <mergeCell ref="C12:D12"/>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6"/>
  <sheetViews>
    <sheetView tabSelected="1" topLeftCell="A58" zoomScale="70" zoomScaleNormal="70" workbookViewId="0">
      <selection activeCell="H69" sqref="H69"/>
    </sheetView>
  </sheetViews>
  <sheetFormatPr baseColWidth="10" defaultRowHeight="15"/>
  <cols>
    <col min="1" max="1" width="11.42578125" style="281"/>
    <col min="2" max="2" width="66.42578125" style="311" customWidth="1"/>
    <col min="3" max="3" width="22.5703125" style="284" customWidth="1"/>
    <col min="4" max="4" width="16.85546875" style="284" customWidth="1"/>
    <col min="5" max="5" width="38.5703125" style="281" customWidth="1"/>
    <col min="6" max="6" width="23.7109375" style="281" bestFit="1" customWidth="1"/>
    <col min="7" max="7" width="21" style="281" bestFit="1" customWidth="1"/>
    <col min="8" max="8" width="21.140625" style="281" customWidth="1"/>
    <col min="9" max="9" width="53.42578125" style="281" customWidth="1"/>
    <col min="10" max="16384" width="11.42578125" style="281"/>
  </cols>
  <sheetData>
    <row r="1" spans="1:9" ht="135.75" customHeight="1">
      <c r="B1" s="282" t="s">
        <v>478</v>
      </c>
      <c r="C1" s="282"/>
      <c r="D1" s="282"/>
      <c r="E1" s="282"/>
      <c r="F1" s="282"/>
      <c r="G1" s="282"/>
      <c r="H1" s="282"/>
      <c r="I1" s="282"/>
    </row>
    <row r="2" spans="1:9" ht="51.75" customHeight="1">
      <c r="B2" s="282" t="s">
        <v>60</v>
      </c>
      <c r="C2" s="282"/>
      <c r="D2" s="282"/>
      <c r="E2" s="282"/>
      <c r="F2" s="282"/>
      <c r="G2" s="282"/>
      <c r="H2" s="282"/>
      <c r="I2" s="282"/>
    </row>
    <row r="3" spans="1:9" ht="18.75" thickBot="1">
      <c r="B3" s="283"/>
    </row>
    <row r="4" spans="1:9" ht="24" customHeight="1">
      <c r="A4" s="285" t="s">
        <v>31</v>
      </c>
      <c r="B4" s="286" t="s">
        <v>479</v>
      </c>
      <c r="C4" s="287" t="s">
        <v>480</v>
      </c>
      <c r="D4" s="288"/>
      <c r="E4" s="289"/>
      <c r="F4" s="286" t="s">
        <v>481</v>
      </c>
      <c r="G4" s="290" t="s">
        <v>482</v>
      </c>
      <c r="H4" s="291"/>
      <c r="I4" s="292"/>
    </row>
    <row r="5" spans="1:9" ht="48" customHeight="1" thickBot="1">
      <c r="A5" s="293"/>
      <c r="B5" s="294"/>
      <c r="C5" s="295"/>
      <c r="D5" s="296"/>
      <c r="E5" s="297"/>
      <c r="F5" s="298"/>
      <c r="G5" s="299"/>
      <c r="H5" s="300"/>
      <c r="I5" s="301"/>
    </row>
    <row r="6" spans="1:9" ht="72.75" customHeight="1" thickBot="1">
      <c r="A6" s="302"/>
      <c r="B6" s="303"/>
      <c r="C6" s="304"/>
      <c r="D6" s="305"/>
      <c r="E6" s="306"/>
      <c r="F6" s="307"/>
      <c r="G6" s="308" t="s">
        <v>483</v>
      </c>
      <c r="H6" s="309" t="s">
        <v>484</v>
      </c>
      <c r="I6" s="310" t="s">
        <v>61</v>
      </c>
    </row>
    <row r="7" spans="1:9" ht="33.75" customHeight="1"/>
    <row r="8" spans="1:9" s="320" customFormat="1" ht="54.75" customHeight="1">
      <c r="A8" s="312">
        <v>1</v>
      </c>
      <c r="B8" s="313" t="s">
        <v>485</v>
      </c>
      <c r="C8" s="314"/>
      <c r="D8" s="314"/>
      <c r="E8" s="315"/>
      <c r="F8" s="316" t="s">
        <v>481</v>
      </c>
      <c r="G8" s="317" t="s">
        <v>486</v>
      </c>
      <c r="H8" s="318"/>
      <c r="I8" s="319"/>
    </row>
    <row r="9" spans="1:9" s="320" customFormat="1" ht="54.75" customHeight="1">
      <c r="A9" s="312">
        <v>2</v>
      </c>
      <c r="B9" s="313" t="s">
        <v>487</v>
      </c>
      <c r="C9" s="314"/>
      <c r="D9" s="314"/>
      <c r="E9" s="315"/>
      <c r="F9" s="316" t="s">
        <v>488</v>
      </c>
      <c r="G9" s="317" t="s">
        <v>486</v>
      </c>
      <c r="H9" s="318"/>
      <c r="I9" s="319"/>
    </row>
    <row r="10" spans="1:9" s="320" customFormat="1" ht="54.75" customHeight="1">
      <c r="A10" s="312">
        <v>3</v>
      </c>
      <c r="B10" s="313" t="s">
        <v>489</v>
      </c>
      <c r="C10" s="314"/>
      <c r="D10" s="314"/>
      <c r="E10" s="315"/>
      <c r="F10" s="316" t="s">
        <v>490</v>
      </c>
      <c r="G10" s="317" t="s">
        <v>486</v>
      </c>
      <c r="H10" s="318"/>
      <c r="I10" s="319"/>
    </row>
    <row r="11" spans="1:9" s="320" customFormat="1" ht="54.75" customHeight="1">
      <c r="A11" s="312">
        <v>4</v>
      </c>
      <c r="B11" s="313" t="s">
        <v>491</v>
      </c>
      <c r="C11" s="314"/>
      <c r="D11" s="314"/>
      <c r="E11" s="315"/>
      <c r="F11" s="316" t="s">
        <v>481</v>
      </c>
      <c r="G11" s="317" t="s">
        <v>486</v>
      </c>
      <c r="H11" s="318"/>
      <c r="I11" s="319"/>
    </row>
    <row r="12" spans="1:9" s="320" customFormat="1" ht="54.75" customHeight="1">
      <c r="A12" s="312">
        <v>5</v>
      </c>
      <c r="B12" s="313" t="s">
        <v>492</v>
      </c>
      <c r="C12" s="314"/>
      <c r="D12" s="314"/>
      <c r="E12" s="315"/>
      <c r="F12" s="316" t="s">
        <v>490</v>
      </c>
      <c r="G12" s="321"/>
      <c r="H12" s="317" t="s">
        <v>486</v>
      </c>
      <c r="I12" s="322" t="s">
        <v>493</v>
      </c>
    </row>
    <row r="13" spans="1:9" s="320" customFormat="1" ht="54.75" customHeight="1">
      <c r="A13" s="312">
        <v>6</v>
      </c>
      <c r="B13" s="313" t="s">
        <v>494</v>
      </c>
      <c r="C13" s="314"/>
      <c r="D13" s="314"/>
      <c r="E13" s="315"/>
      <c r="F13" s="316" t="s">
        <v>490</v>
      </c>
      <c r="G13" s="317" t="s">
        <v>486</v>
      </c>
      <c r="H13" s="318"/>
      <c r="I13" s="319"/>
    </row>
    <row r="14" spans="1:9" s="320" customFormat="1" ht="54.75" customHeight="1">
      <c r="A14" s="312">
        <v>7</v>
      </c>
      <c r="B14" s="313" t="s">
        <v>495</v>
      </c>
      <c r="C14" s="314"/>
      <c r="D14" s="314"/>
      <c r="E14" s="315"/>
      <c r="F14" s="316" t="s">
        <v>490</v>
      </c>
      <c r="G14" s="321"/>
      <c r="H14" s="317" t="s">
        <v>486</v>
      </c>
      <c r="I14" s="322" t="s">
        <v>493</v>
      </c>
    </row>
    <row r="15" spans="1:9" s="320" customFormat="1" ht="54.75" customHeight="1">
      <c r="A15" s="312">
        <v>8</v>
      </c>
      <c r="B15" s="313" t="s">
        <v>496</v>
      </c>
      <c r="C15" s="314"/>
      <c r="D15" s="314"/>
      <c r="E15" s="315"/>
      <c r="F15" s="316" t="s">
        <v>481</v>
      </c>
      <c r="G15" s="317" t="s">
        <v>486</v>
      </c>
      <c r="H15" s="318"/>
      <c r="I15" s="319"/>
    </row>
    <row r="16" spans="1:9" s="320" customFormat="1" ht="54.75" customHeight="1">
      <c r="A16" s="312">
        <v>9</v>
      </c>
      <c r="B16" s="313" t="s">
        <v>497</v>
      </c>
      <c r="C16" s="314"/>
      <c r="D16" s="314"/>
      <c r="E16" s="315"/>
      <c r="F16" s="316" t="s">
        <v>481</v>
      </c>
      <c r="G16" s="317" t="s">
        <v>486</v>
      </c>
      <c r="H16" s="318"/>
      <c r="I16" s="319"/>
    </row>
    <row r="17" spans="1:9" s="320" customFormat="1" ht="54.75" customHeight="1">
      <c r="A17" s="312">
        <v>10</v>
      </c>
      <c r="B17" s="313" t="s">
        <v>498</v>
      </c>
      <c r="C17" s="314"/>
      <c r="D17" s="314"/>
      <c r="E17" s="315"/>
      <c r="F17" s="316" t="s">
        <v>481</v>
      </c>
      <c r="G17" s="317" t="s">
        <v>486</v>
      </c>
      <c r="H17" s="318"/>
      <c r="I17" s="319"/>
    </row>
    <row r="18" spans="1:9" s="320" customFormat="1" ht="54.75" customHeight="1">
      <c r="A18" s="312">
        <v>11</v>
      </c>
      <c r="B18" s="313" t="s">
        <v>499</v>
      </c>
      <c r="C18" s="314"/>
      <c r="D18" s="314"/>
      <c r="E18" s="315"/>
      <c r="F18" s="316" t="s">
        <v>481</v>
      </c>
      <c r="G18" s="317" t="s">
        <v>486</v>
      </c>
      <c r="H18" s="318"/>
      <c r="I18" s="319"/>
    </row>
    <row r="19" spans="1:9" s="320" customFormat="1" ht="54.75" customHeight="1">
      <c r="A19" s="312">
        <v>12</v>
      </c>
      <c r="B19" s="313" t="s">
        <v>500</v>
      </c>
      <c r="C19" s="314"/>
      <c r="D19" s="314"/>
      <c r="E19" s="315"/>
      <c r="F19" s="316" t="s">
        <v>481</v>
      </c>
      <c r="G19" s="317" t="s">
        <v>486</v>
      </c>
      <c r="H19" s="318"/>
      <c r="I19" s="319"/>
    </row>
    <row r="20" spans="1:9" s="320" customFormat="1" ht="54.75" customHeight="1">
      <c r="A20" s="312">
        <v>13</v>
      </c>
      <c r="B20" s="313" t="s">
        <v>501</v>
      </c>
      <c r="C20" s="314"/>
      <c r="D20" s="314"/>
      <c r="E20" s="315"/>
      <c r="F20" s="316" t="s">
        <v>481</v>
      </c>
      <c r="G20" s="321"/>
      <c r="H20" s="317" t="s">
        <v>486</v>
      </c>
      <c r="I20" s="322" t="s">
        <v>502</v>
      </c>
    </row>
    <row r="21" spans="1:9" s="320" customFormat="1" ht="54.75" customHeight="1">
      <c r="A21" s="312">
        <v>14</v>
      </c>
      <c r="B21" s="313" t="s">
        <v>503</v>
      </c>
      <c r="C21" s="314"/>
      <c r="D21" s="314"/>
      <c r="E21" s="315"/>
      <c r="F21" s="316" t="s">
        <v>488</v>
      </c>
      <c r="G21" s="317" t="s">
        <v>486</v>
      </c>
      <c r="H21" s="318"/>
      <c r="I21" s="319"/>
    </row>
    <row r="22" spans="1:9" s="320" customFormat="1" ht="54.75" customHeight="1">
      <c r="A22" s="312">
        <v>15</v>
      </c>
      <c r="B22" s="313" t="s">
        <v>504</v>
      </c>
      <c r="C22" s="314"/>
      <c r="D22" s="314"/>
      <c r="E22" s="315"/>
      <c r="F22" s="316" t="s">
        <v>481</v>
      </c>
      <c r="G22" s="317" t="s">
        <v>486</v>
      </c>
      <c r="H22" s="318"/>
      <c r="I22" s="319"/>
    </row>
    <row r="23" spans="1:9" s="320" customFormat="1" ht="54.75" customHeight="1">
      <c r="A23" s="312">
        <v>16</v>
      </c>
      <c r="B23" s="313" t="s">
        <v>505</v>
      </c>
      <c r="C23" s="314"/>
      <c r="D23" s="314"/>
      <c r="E23" s="315"/>
      <c r="F23" s="316" t="s">
        <v>488</v>
      </c>
      <c r="G23" s="317" t="s">
        <v>486</v>
      </c>
      <c r="H23" s="318"/>
      <c r="I23" s="319"/>
    </row>
    <row r="24" spans="1:9" s="320" customFormat="1" ht="54.75" customHeight="1">
      <c r="A24" s="312">
        <v>17</v>
      </c>
      <c r="B24" s="313" t="s">
        <v>506</v>
      </c>
      <c r="C24" s="314"/>
      <c r="D24" s="314"/>
      <c r="E24" s="315"/>
      <c r="F24" s="316" t="s">
        <v>507</v>
      </c>
      <c r="G24" s="321"/>
      <c r="H24" s="317" t="s">
        <v>486</v>
      </c>
      <c r="I24" s="322" t="s">
        <v>502</v>
      </c>
    </row>
    <row r="25" spans="1:9" s="320" customFormat="1" ht="54.75" customHeight="1">
      <c r="A25" s="312">
        <v>18</v>
      </c>
      <c r="B25" s="313" t="s">
        <v>508</v>
      </c>
      <c r="C25" s="314"/>
      <c r="D25" s="314"/>
      <c r="E25" s="315"/>
      <c r="F25" s="316" t="s">
        <v>507</v>
      </c>
      <c r="G25" s="321"/>
      <c r="H25" s="317" t="s">
        <v>486</v>
      </c>
      <c r="I25" s="322" t="s">
        <v>502</v>
      </c>
    </row>
    <row r="26" spans="1:9" s="320" customFormat="1" ht="54.75" customHeight="1">
      <c r="A26" s="312">
        <v>19</v>
      </c>
      <c r="B26" s="313" t="s">
        <v>509</v>
      </c>
      <c r="C26" s="314"/>
      <c r="D26" s="314"/>
      <c r="E26" s="315"/>
      <c r="F26" s="316" t="s">
        <v>481</v>
      </c>
      <c r="G26" s="317" t="s">
        <v>486</v>
      </c>
      <c r="H26" s="316"/>
      <c r="I26" s="319"/>
    </row>
    <row r="27" spans="1:9" s="320" customFormat="1" ht="54.75" customHeight="1">
      <c r="A27" s="312">
        <v>20</v>
      </c>
      <c r="B27" s="313" t="s">
        <v>510</v>
      </c>
      <c r="C27" s="314"/>
      <c r="D27" s="314"/>
      <c r="E27" s="315"/>
      <c r="F27" s="316" t="s">
        <v>481</v>
      </c>
      <c r="G27" s="317" t="s">
        <v>486</v>
      </c>
      <c r="H27" s="316"/>
      <c r="I27" s="319"/>
    </row>
    <row r="28" spans="1:9" s="320" customFormat="1" ht="54.75" customHeight="1">
      <c r="A28" s="312">
        <v>21</v>
      </c>
      <c r="B28" s="313" t="s">
        <v>511</v>
      </c>
      <c r="C28" s="314"/>
      <c r="D28" s="314"/>
      <c r="E28" s="315"/>
      <c r="F28" s="316" t="s">
        <v>507</v>
      </c>
      <c r="G28" s="321"/>
      <c r="H28" s="317" t="s">
        <v>486</v>
      </c>
      <c r="I28" s="322" t="s">
        <v>502</v>
      </c>
    </row>
    <row r="29" spans="1:9" s="320" customFormat="1" ht="54.75" customHeight="1">
      <c r="A29" s="312">
        <v>22</v>
      </c>
      <c r="B29" s="313" t="s">
        <v>512</v>
      </c>
      <c r="C29" s="314"/>
      <c r="D29" s="314"/>
      <c r="E29" s="315"/>
      <c r="F29" s="316" t="s">
        <v>481</v>
      </c>
      <c r="G29" s="317" t="s">
        <v>486</v>
      </c>
      <c r="H29" s="318"/>
      <c r="I29" s="319"/>
    </row>
    <row r="30" spans="1:9" s="320" customFormat="1" ht="142.5" customHeight="1">
      <c r="A30" s="312">
        <v>23</v>
      </c>
      <c r="B30" s="313" t="s">
        <v>513</v>
      </c>
      <c r="C30" s="314"/>
      <c r="D30" s="314"/>
      <c r="E30" s="315"/>
      <c r="F30" s="316" t="s">
        <v>481</v>
      </c>
      <c r="G30" s="316"/>
      <c r="H30" s="317" t="s">
        <v>486</v>
      </c>
      <c r="I30" s="322" t="s">
        <v>514</v>
      </c>
    </row>
    <row r="31" spans="1:9" s="320" customFormat="1" ht="74.25" customHeight="1">
      <c r="A31" s="312">
        <v>24</v>
      </c>
      <c r="B31" s="313" t="s">
        <v>515</v>
      </c>
      <c r="C31" s="314"/>
      <c r="D31" s="314"/>
      <c r="E31" s="315"/>
      <c r="F31" s="316" t="s">
        <v>481</v>
      </c>
      <c r="G31" s="317" t="s">
        <v>486</v>
      </c>
      <c r="H31" s="318"/>
      <c r="I31" s="322"/>
    </row>
    <row r="32" spans="1:9" s="320" customFormat="1" ht="126.75" customHeight="1">
      <c r="A32" s="312">
        <v>25</v>
      </c>
      <c r="B32" s="313" t="s">
        <v>516</v>
      </c>
      <c r="C32" s="314"/>
      <c r="D32" s="314"/>
      <c r="E32" s="315"/>
      <c r="F32" s="316" t="s">
        <v>481</v>
      </c>
      <c r="G32" s="317" t="s">
        <v>486</v>
      </c>
      <c r="H32" s="318"/>
      <c r="I32" s="319"/>
    </row>
    <row r="33" spans="1:9" s="320" customFormat="1" ht="54.75" customHeight="1">
      <c r="A33" s="312">
        <v>26</v>
      </c>
      <c r="B33" s="313" t="s">
        <v>517</v>
      </c>
      <c r="C33" s="314"/>
      <c r="D33" s="314"/>
      <c r="E33" s="315"/>
      <c r="F33" s="316" t="s">
        <v>481</v>
      </c>
      <c r="G33" s="317" t="s">
        <v>486</v>
      </c>
      <c r="H33" s="318"/>
      <c r="I33" s="319"/>
    </row>
    <row r="34" spans="1:9" s="320" customFormat="1" ht="54.75" customHeight="1">
      <c r="A34" s="312">
        <v>27</v>
      </c>
      <c r="B34" s="313" t="s">
        <v>518</v>
      </c>
      <c r="C34" s="314"/>
      <c r="D34" s="314"/>
      <c r="E34" s="315"/>
      <c r="F34" s="316" t="s">
        <v>481</v>
      </c>
      <c r="G34" s="317" t="s">
        <v>486</v>
      </c>
      <c r="H34" s="318"/>
      <c r="I34" s="319"/>
    </row>
    <row r="35" spans="1:9" s="320" customFormat="1" ht="54.75" customHeight="1">
      <c r="A35" s="312">
        <v>28</v>
      </c>
      <c r="B35" s="313" t="s">
        <v>519</v>
      </c>
      <c r="C35" s="314"/>
      <c r="D35" s="314"/>
      <c r="E35" s="315"/>
      <c r="F35" s="316" t="s">
        <v>481</v>
      </c>
      <c r="G35" s="317" t="s">
        <v>486</v>
      </c>
      <c r="H35" s="318"/>
      <c r="I35" s="319"/>
    </row>
    <row r="36" spans="1:9" s="320" customFormat="1" ht="54.75" customHeight="1">
      <c r="A36" s="312">
        <v>29</v>
      </c>
      <c r="B36" s="313" t="s">
        <v>520</v>
      </c>
      <c r="C36" s="314"/>
      <c r="D36" s="314"/>
      <c r="E36" s="315"/>
      <c r="F36" s="316" t="s">
        <v>481</v>
      </c>
      <c r="G36" s="317" t="s">
        <v>486</v>
      </c>
      <c r="H36" s="318"/>
      <c r="I36" s="319"/>
    </row>
    <row r="37" spans="1:9" s="320" customFormat="1" ht="54.75" customHeight="1">
      <c r="A37" s="312">
        <v>30</v>
      </c>
      <c r="B37" s="313" t="s">
        <v>521</v>
      </c>
      <c r="C37" s="314"/>
      <c r="D37" s="314"/>
      <c r="E37" s="315"/>
      <c r="F37" s="316" t="s">
        <v>488</v>
      </c>
      <c r="G37" s="317" t="s">
        <v>486</v>
      </c>
      <c r="H37" s="318"/>
      <c r="I37" s="319"/>
    </row>
    <row r="38" spans="1:9" s="320" customFormat="1" ht="54.75" customHeight="1">
      <c r="A38" s="312">
        <v>31</v>
      </c>
      <c r="B38" s="313" t="s">
        <v>522</v>
      </c>
      <c r="C38" s="314"/>
      <c r="D38" s="314"/>
      <c r="E38" s="315"/>
      <c r="F38" s="316" t="s">
        <v>488</v>
      </c>
      <c r="G38" s="317" t="s">
        <v>486</v>
      </c>
      <c r="H38" s="318"/>
      <c r="I38" s="319"/>
    </row>
    <row r="39" spans="1:9" s="320" customFormat="1" ht="87.75" customHeight="1">
      <c r="A39" s="312">
        <v>32</v>
      </c>
      <c r="B39" s="313" t="s">
        <v>523</v>
      </c>
      <c r="C39" s="314"/>
      <c r="D39" s="314"/>
      <c r="E39" s="315"/>
      <c r="F39" s="316" t="s">
        <v>488</v>
      </c>
      <c r="G39" s="317" t="s">
        <v>486</v>
      </c>
      <c r="H39" s="318"/>
      <c r="I39" s="319"/>
    </row>
    <row r="40" spans="1:9" s="320" customFormat="1" ht="63" customHeight="1">
      <c r="A40" s="312">
        <v>33</v>
      </c>
      <c r="B40" s="313" t="s">
        <v>524</v>
      </c>
      <c r="C40" s="314"/>
      <c r="D40" s="314"/>
      <c r="E40" s="315"/>
      <c r="F40" s="316" t="s">
        <v>488</v>
      </c>
      <c r="G40" s="317" t="s">
        <v>486</v>
      </c>
      <c r="H40" s="316"/>
      <c r="I40" s="319"/>
    </row>
    <row r="41" spans="1:9" s="320" customFormat="1" ht="63" customHeight="1">
      <c r="A41" s="312">
        <v>34</v>
      </c>
      <c r="B41" s="313" t="s">
        <v>525</v>
      </c>
      <c r="C41" s="314"/>
      <c r="D41" s="314"/>
      <c r="E41" s="315"/>
      <c r="F41" s="316" t="s">
        <v>488</v>
      </c>
      <c r="G41" s="317" t="s">
        <v>486</v>
      </c>
      <c r="H41" s="318"/>
      <c r="I41" s="319"/>
    </row>
    <row r="42" spans="1:9" s="320" customFormat="1" ht="63" customHeight="1">
      <c r="A42" s="312">
        <v>35</v>
      </c>
      <c r="B42" s="313" t="s">
        <v>526</v>
      </c>
      <c r="C42" s="314"/>
      <c r="D42" s="314"/>
      <c r="E42" s="315"/>
      <c r="F42" s="316" t="s">
        <v>488</v>
      </c>
      <c r="G42" s="317" t="s">
        <v>486</v>
      </c>
      <c r="H42" s="318"/>
      <c r="I42" s="319"/>
    </row>
    <row r="43" spans="1:9" s="320" customFormat="1" ht="63" customHeight="1">
      <c r="A43" s="312">
        <v>36</v>
      </c>
      <c r="B43" s="313" t="s">
        <v>527</v>
      </c>
      <c r="C43" s="314"/>
      <c r="D43" s="314"/>
      <c r="E43" s="315"/>
      <c r="F43" s="316" t="s">
        <v>528</v>
      </c>
      <c r="G43" s="317" t="s">
        <v>486</v>
      </c>
      <c r="H43" s="318"/>
      <c r="I43" s="319"/>
    </row>
    <row r="44" spans="1:9" s="320" customFormat="1" ht="51" customHeight="1">
      <c r="A44" s="312">
        <v>37</v>
      </c>
      <c r="B44" s="313" t="s">
        <v>529</v>
      </c>
      <c r="C44" s="314"/>
      <c r="D44" s="314"/>
      <c r="E44" s="315"/>
      <c r="F44" s="316" t="s">
        <v>490</v>
      </c>
      <c r="G44" s="317" t="s">
        <v>486</v>
      </c>
      <c r="H44" s="318"/>
      <c r="I44" s="319"/>
    </row>
    <row r="45" spans="1:9" s="320" customFormat="1" ht="51" customHeight="1">
      <c r="A45" s="312">
        <v>38</v>
      </c>
      <c r="B45" s="313" t="s">
        <v>530</v>
      </c>
      <c r="C45" s="314"/>
      <c r="D45" s="314"/>
      <c r="E45" s="315"/>
      <c r="F45" s="316" t="s">
        <v>481</v>
      </c>
      <c r="G45" s="317" t="s">
        <v>486</v>
      </c>
      <c r="H45" s="318"/>
      <c r="I45" s="319"/>
    </row>
    <row r="46" spans="1:9" s="320" customFormat="1" ht="51" customHeight="1">
      <c r="A46" s="312">
        <v>39</v>
      </c>
      <c r="B46" s="313" t="s">
        <v>531</v>
      </c>
      <c r="C46" s="314"/>
      <c r="D46" s="314"/>
      <c r="E46" s="315"/>
      <c r="F46" s="316" t="s">
        <v>532</v>
      </c>
      <c r="G46" s="317" t="s">
        <v>486</v>
      </c>
      <c r="H46" s="318"/>
      <c r="I46" s="319"/>
    </row>
    <row r="47" spans="1:9" s="320" customFormat="1" ht="51" customHeight="1">
      <c r="A47" s="312">
        <v>40</v>
      </c>
      <c r="B47" s="313" t="s">
        <v>533</v>
      </c>
      <c r="C47" s="314"/>
      <c r="D47" s="314"/>
      <c r="E47" s="315"/>
      <c r="F47" s="316" t="s">
        <v>532</v>
      </c>
      <c r="G47" s="317" t="s">
        <v>486</v>
      </c>
      <c r="H47" s="318"/>
      <c r="I47" s="319"/>
    </row>
    <row r="48" spans="1:9" s="320" customFormat="1" ht="51" customHeight="1">
      <c r="A48" s="312">
        <v>41</v>
      </c>
      <c r="B48" s="313" t="s">
        <v>534</v>
      </c>
      <c r="C48" s="314"/>
      <c r="D48" s="314"/>
      <c r="E48" s="315"/>
      <c r="F48" s="316" t="s">
        <v>481</v>
      </c>
      <c r="G48" s="317" t="s">
        <v>486</v>
      </c>
      <c r="H48" s="318"/>
      <c r="I48" s="319"/>
    </row>
    <row r="49" spans="1:9" s="320" customFormat="1" ht="51" customHeight="1">
      <c r="A49" s="312">
        <v>42</v>
      </c>
      <c r="B49" s="313" t="s">
        <v>535</v>
      </c>
      <c r="C49" s="314"/>
      <c r="D49" s="314"/>
      <c r="E49" s="315"/>
      <c r="F49" s="316" t="s">
        <v>481</v>
      </c>
      <c r="G49" s="317" t="s">
        <v>486</v>
      </c>
      <c r="H49" s="318"/>
      <c r="I49" s="319"/>
    </row>
    <row r="50" spans="1:9" s="320" customFormat="1" ht="51" customHeight="1">
      <c r="A50" s="312">
        <v>43</v>
      </c>
      <c r="B50" s="313" t="s">
        <v>536</v>
      </c>
      <c r="C50" s="314"/>
      <c r="D50" s="314"/>
      <c r="E50" s="315"/>
      <c r="F50" s="316" t="s">
        <v>481</v>
      </c>
      <c r="G50" s="321"/>
      <c r="H50" s="317" t="s">
        <v>486</v>
      </c>
      <c r="I50" s="319"/>
    </row>
    <row r="51" spans="1:9" s="320" customFormat="1" ht="51" customHeight="1">
      <c r="A51" s="312">
        <v>44</v>
      </c>
      <c r="B51" s="313" t="s">
        <v>537</v>
      </c>
      <c r="C51" s="314"/>
      <c r="D51" s="314"/>
      <c r="E51" s="315"/>
      <c r="F51" s="316" t="s">
        <v>481</v>
      </c>
      <c r="G51" s="317" t="s">
        <v>486</v>
      </c>
      <c r="H51" s="318"/>
      <c r="I51" s="319"/>
    </row>
    <row r="52" spans="1:9" s="320" customFormat="1" ht="51" customHeight="1">
      <c r="A52" s="312">
        <v>45</v>
      </c>
      <c r="B52" s="313" t="s">
        <v>538</v>
      </c>
      <c r="C52" s="314"/>
      <c r="D52" s="314"/>
      <c r="E52" s="315"/>
      <c r="F52" s="316" t="s">
        <v>481</v>
      </c>
      <c r="G52" s="317" t="s">
        <v>486</v>
      </c>
      <c r="H52" s="318"/>
      <c r="I52" s="319"/>
    </row>
    <row r="53" spans="1:9" s="320" customFormat="1" ht="51" customHeight="1">
      <c r="A53" s="312">
        <v>46</v>
      </c>
      <c r="B53" s="313" t="s">
        <v>539</v>
      </c>
      <c r="C53" s="314"/>
      <c r="D53" s="314"/>
      <c r="E53" s="315"/>
      <c r="F53" s="316" t="s">
        <v>481</v>
      </c>
      <c r="G53" s="317" t="s">
        <v>486</v>
      </c>
      <c r="H53" s="318"/>
      <c r="I53" s="319"/>
    </row>
    <row r="54" spans="1:9" s="320" customFormat="1" ht="49.5" customHeight="1">
      <c r="A54" s="312">
        <v>47</v>
      </c>
      <c r="B54" s="313" t="s">
        <v>540</v>
      </c>
      <c r="C54" s="314"/>
      <c r="D54" s="314"/>
      <c r="E54" s="315"/>
      <c r="F54" s="316" t="s">
        <v>481</v>
      </c>
      <c r="G54" s="321"/>
      <c r="H54" s="317" t="s">
        <v>486</v>
      </c>
      <c r="I54" s="322" t="s">
        <v>541</v>
      </c>
    </row>
    <row r="55" spans="1:9" s="320" customFormat="1" ht="49.5" customHeight="1">
      <c r="A55" s="312">
        <v>48</v>
      </c>
      <c r="B55" s="313" t="s">
        <v>542</v>
      </c>
      <c r="C55" s="314"/>
      <c r="D55" s="314"/>
      <c r="E55" s="315"/>
      <c r="F55" s="316" t="s">
        <v>481</v>
      </c>
      <c r="G55" s="317" t="s">
        <v>486</v>
      </c>
      <c r="H55" s="318"/>
      <c r="I55" s="319"/>
    </row>
    <row r="56" spans="1:9" s="320" customFormat="1" ht="49.5" customHeight="1">
      <c r="A56" s="312">
        <v>49</v>
      </c>
      <c r="B56" s="313" t="s">
        <v>543</v>
      </c>
      <c r="C56" s="314"/>
      <c r="D56" s="314"/>
      <c r="E56" s="315"/>
      <c r="F56" s="316" t="s">
        <v>481</v>
      </c>
      <c r="G56" s="317" t="s">
        <v>486</v>
      </c>
      <c r="H56" s="318"/>
      <c r="I56" s="319"/>
    </row>
    <row r="57" spans="1:9" s="320" customFormat="1" ht="49.5" customHeight="1">
      <c r="A57" s="312">
        <v>50</v>
      </c>
      <c r="B57" s="313" t="s">
        <v>544</v>
      </c>
      <c r="C57" s="314"/>
      <c r="D57" s="314"/>
      <c r="E57" s="315"/>
      <c r="F57" s="316" t="s">
        <v>481</v>
      </c>
      <c r="G57" s="317" t="s">
        <v>486</v>
      </c>
      <c r="H57" s="318"/>
      <c r="I57" s="319"/>
    </row>
    <row r="58" spans="1:9" s="320" customFormat="1" ht="49.5" customHeight="1">
      <c r="A58" s="312">
        <v>51</v>
      </c>
      <c r="B58" s="313" t="s">
        <v>545</v>
      </c>
      <c r="C58" s="314"/>
      <c r="D58" s="314"/>
      <c r="E58" s="315"/>
      <c r="F58" s="316" t="s">
        <v>481</v>
      </c>
      <c r="G58" s="317" t="s">
        <v>486</v>
      </c>
      <c r="H58" s="318"/>
      <c r="I58" s="319"/>
    </row>
    <row r="59" spans="1:9" s="320" customFormat="1" ht="49.5" customHeight="1">
      <c r="A59" s="312">
        <v>52</v>
      </c>
      <c r="B59" s="313" t="s">
        <v>546</v>
      </c>
      <c r="C59" s="314"/>
      <c r="D59" s="314"/>
      <c r="E59" s="315"/>
      <c r="F59" s="316" t="s">
        <v>481</v>
      </c>
      <c r="G59" s="317" t="s">
        <v>486</v>
      </c>
      <c r="H59" s="318"/>
      <c r="I59" s="319"/>
    </row>
    <row r="60" spans="1:9" s="320" customFormat="1" ht="49.5" customHeight="1">
      <c r="A60" s="312">
        <v>53</v>
      </c>
      <c r="B60" s="313" t="s">
        <v>547</v>
      </c>
      <c r="C60" s="314"/>
      <c r="D60" s="314"/>
      <c r="E60" s="315"/>
      <c r="F60" s="316" t="s">
        <v>481</v>
      </c>
      <c r="G60" s="317" t="s">
        <v>486</v>
      </c>
      <c r="I60" s="319"/>
    </row>
    <row r="61" spans="1:9" s="320" customFormat="1" ht="49.5" customHeight="1">
      <c r="A61" s="312">
        <v>54</v>
      </c>
      <c r="B61" s="313" t="s">
        <v>548</v>
      </c>
      <c r="C61" s="314"/>
      <c r="D61" s="314"/>
      <c r="E61" s="315"/>
      <c r="F61" s="316" t="s">
        <v>549</v>
      </c>
      <c r="G61" s="317" t="s">
        <v>486</v>
      </c>
      <c r="H61" s="318"/>
      <c r="I61" s="319"/>
    </row>
    <row r="62" spans="1:9" s="320" customFormat="1" ht="49.5" customHeight="1">
      <c r="A62" s="312">
        <v>55</v>
      </c>
      <c r="B62" s="313" t="s">
        <v>550</v>
      </c>
      <c r="C62" s="314"/>
      <c r="D62" s="314"/>
      <c r="E62" s="315"/>
      <c r="F62" s="316" t="s">
        <v>549</v>
      </c>
      <c r="G62" s="317" t="s">
        <v>486</v>
      </c>
      <c r="H62" s="318"/>
      <c r="I62" s="319"/>
    </row>
    <row r="63" spans="1:9" s="320" customFormat="1" ht="49.5" customHeight="1">
      <c r="A63" s="312">
        <v>56</v>
      </c>
      <c r="B63" s="313" t="s">
        <v>551</v>
      </c>
      <c r="C63" s="314"/>
      <c r="D63" s="314"/>
      <c r="E63" s="315"/>
      <c r="F63" s="316" t="s">
        <v>481</v>
      </c>
      <c r="G63" s="317" t="s">
        <v>486</v>
      </c>
      <c r="H63" s="318"/>
      <c r="I63" s="319"/>
    </row>
    <row r="64" spans="1:9" s="320" customFormat="1" ht="49.5" customHeight="1">
      <c r="A64" s="312">
        <v>57</v>
      </c>
      <c r="B64" s="313" t="s">
        <v>552</v>
      </c>
      <c r="C64" s="314"/>
      <c r="D64" s="314"/>
      <c r="E64" s="315"/>
      <c r="F64" s="316" t="s">
        <v>481</v>
      </c>
      <c r="G64" s="317" t="s">
        <v>486</v>
      </c>
      <c r="H64" s="318"/>
      <c r="I64" s="319"/>
    </row>
    <row r="65" spans="1:9" s="320" customFormat="1" ht="49.5" customHeight="1">
      <c r="A65" s="312">
        <v>58</v>
      </c>
      <c r="B65" s="313" t="s">
        <v>553</v>
      </c>
      <c r="C65" s="314"/>
      <c r="D65" s="314"/>
      <c r="E65" s="315"/>
      <c r="F65" s="316" t="s">
        <v>481</v>
      </c>
      <c r="G65" s="317" t="s">
        <v>486</v>
      </c>
      <c r="H65" s="316"/>
      <c r="I65" s="319"/>
    </row>
    <row r="66" spans="1:9" s="320" customFormat="1" ht="49.5" customHeight="1">
      <c r="A66" s="312">
        <v>59</v>
      </c>
      <c r="B66" s="313" t="s">
        <v>554</v>
      </c>
      <c r="C66" s="314"/>
      <c r="D66" s="314"/>
      <c r="E66" s="315"/>
      <c r="F66" s="316" t="s">
        <v>481</v>
      </c>
      <c r="G66" s="316"/>
      <c r="H66" s="317" t="s">
        <v>486</v>
      </c>
      <c r="I66" s="322" t="s">
        <v>541</v>
      </c>
    </row>
    <row r="67" spans="1:9" s="320" customFormat="1" ht="49.5" customHeight="1">
      <c r="A67" s="312">
        <v>60</v>
      </c>
      <c r="B67" s="313" t="s">
        <v>555</v>
      </c>
      <c r="C67" s="314"/>
      <c r="D67" s="314"/>
      <c r="E67" s="315"/>
      <c r="F67" s="316" t="s">
        <v>556</v>
      </c>
      <c r="G67" s="317" t="s">
        <v>486</v>
      </c>
      <c r="H67" s="318"/>
      <c r="I67" s="319"/>
    </row>
    <row r="68" spans="1:9" s="320" customFormat="1" ht="49.5" customHeight="1">
      <c r="A68" s="312">
        <v>61</v>
      </c>
      <c r="B68" s="313" t="s">
        <v>557</v>
      </c>
      <c r="C68" s="314"/>
      <c r="D68" s="314"/>
      <c r="E68" s="315"/>
      <c r="F68" s="316" t="s">
        <v>556</v>
      </c>
      <c r="G68" s="317" t="s">
        <v>486</v>
      </c>
      <c r="H68" s="318"/>
      <c r="I68" s="319"/>
    </row>
    <row r="69" spans="1:9" s="320" customFormat="1" ht="49.5" customHeight="1">
      <c r="A69" s="312">
        <v>62</v>
      </c>
      <c r="B69" s="313" t="s">
        <v>558</v>
      </c>
      <c r="C69" s="314"/>
      <c r="D69" s="314"/>
      <c r="E69" s="315"/>
      <c r="F69" s="316" t="s">
        <v>481</v>
      </c>
      <c r="G69" s="317" t="s">
        <v>486</v>
      </c>
      <c r="H69" s="318"/>
      <c r="I69" s="319"/>
    </row>
    <row r="70" spans="1:9" s="320" customFormat="1" ht="49.5" customHeight="1">
      <c r="A70" s="312">
        <v>63</v>
      </c>
      <c r="B70" s="313" t="s">
        <v>559</v>
      </c>
      <c r="C70" s="314"/>
      <c r="D70" s="314"/>
      <c r="E70" s="315"/>
      <c r="F70" s="316" t="s">
        <v>481</v>
      </c>
      <c r="G70" s="317" t="s">
        <v>486</v>
      </c>
      <c r="H70" s="318"/>
      <c r="I70" s="319"/>
    </row>
    <row r="71" spans="1:9" s="320" customFormat="1" ht="49.5" customHeight="1">
      <c r="A71" s="312">
        <v>64</v>
      </c>
      <c r="B71" s="313" t="s">
        <v>560</v>
      </c>
      <c r="C71" s="314"/>
      <c r="D71" s="314"/>
      <c r="E71" s="315"/>
      <c r="F71" s="316" t="s">
        <v>481</v>
      </c>
      <c r="G71" s="317" t="s">
        <v>486</v>
      </c>
      <c r="H71" s="318"/>
      <c r="I71" s="319"/>
    </row>
    <row r="72" spans="1:9" s="320" customFormat="1" ht="46.5" customHeight="1">
      <c r="A72" s="312">
        <v>65</v>
      </c>
      <c r="B72" s="313" t="s">
        <v>561</v>
      </c>
      <c r="C72" s="314"/>
      <c r="D72" s="314"/>
      <c r="E72" s="315"/>
      <c r="F72" s="316" t="s">
        <v>556</v>
      </c>
      <c r="G72" s="317" t="s">
        <v>486</v>
      </c>
      <c r="H72" s="318"/>
      <c r="I72" s="319"/>
    </row>
    <row r="73" spans="1:9" s="320" customFormat="1" ht="44.25" customHeight="1">
      <c r="A73" s="312">
        <v>66</v>
      </c>
      <c r="B73" s="313" t="s">
        <v>562</v>
      </c>
      <c r="C73" s="314"/>
      <c r="D73" s="314"/>
      <c r="E73" s="315"/>
      <c r="F73" s="316" t="s">
        <v>556</v>
      </c>
      <c r="G73" s="317" t="s">
        <v>486</v>
      </c>
      <c r="H73" s="318"/>
      <c r="I73" s="319"/>
    </row>
    <row r="74" spans="1:9" s="320" customFormat="1" ht="54.75" customHeight="1">
      <c r="A74" s="312">
        <v>67</v>
      </c>
      <c r="B74" s="313" t="s">
        <v>563</v>
      </c>
      <c r="C74" s="314"/>
      <c r="D74" s="314"/>
      <c r="E74" s="315"/>
      <c r="F74" s="316" t="s">
        <v>481</v>
      </c>
      <c r="G74" s="321"/>
      <c r="H74" s="317" t="s">
        <v>486</v>
      </c>
      <c r="I74" s="322" t="s">
        <v>541</v>
      </c>
    </row>
    <row r="75" spans="1:9" s="320" customFormat="1" ht="49.5" customHeight="1">
      <c r="A75" s="312">
        <v>68</v>
      </c>
      <c r="B75" s="313" t="s">
        <v>564</v>
      </c>
      <c r="C75" s="314"/>
      <c r="D75" s="314"/>
      <c r="E75" s="315"/>
      <c r="F75" s="316" t="s">
        <v>481</v>
      </c>
      <c r="G75" s="317" t="s">
        <v>486</v>
      </c>
      <c r="H75" s="318"/>
      <c r="I75" s="319"/>
    </row>
    <row r="76" spans="1:9" s="320" customFormat="1" ht="54.75" customHeight="1">
      <c r="A76" s="312">
        <v>69</v>
      </c>
      <c r="B76" s="313" t="s">
        <v>565</v>
      </c>
      <c r="C76" s="314"/>
      <c r="D76" s="314"/>
      <c r="E76" s="315"/>
      <c r="F76" s="316" t="s">
        <v>481</v>
      </c>
      <c r="G76" s="317" t="s">
        <v>486</v>
      </c>
      <c r="H76" s="318"/>
      <c r="I76" s="319"/>
    </row>
    <row r="77" spans="1:9" s="320" customFormat="1" ht="54.75" customHeight="1">
      <c r="A77" s="312">
        <v>70</v>
      </c>
      <c r="B77" s="313" t="s">
        <v>566</v>
      </c>
      <c r="C77" s="314"/>
      <c r="D77" s="314"/>
      <c r="E77" s="315"/>
      <c r="F77" s="316" t="s">
        <v>481</v>
      </c>
      <c r="G77" s="317" t="s">
        <v>486</v>
      </c>
      <c r="H77" s="318"/>
      <c r="I77" s="319"/>
    </row>
    <row r="78" spans="1:9" s="320" customFormat="1" ht="54.75" customHeight="1">
      <c r="A78" s="312">
        <v>71</v>
      </c>
      <c r="B78" s="313" t="s">
        <v>567</v>
      </c>
      <c r="C78" s="314"/>
      <c r="D78" s="314"/>
      <c r="E78" s="315"/>
      <c r="F78" s="316" t="s">
        <v>481</v>
      </c>
      <c r="G78" s="317" t="s">
        <v>486</v>
      </c>
      <c r="H78" s="318"/>
      <c r="I78" s="319"/>
    </row>
    <row r="79" spans="1:9" s="320" customFormat="1" ht="54.75" customHeight="1">
      <c r="A79" s="312">
        <v>72</v>
      </c>
      <c r="B79" s="313" t="s">
        <v>568</v>
      </c>
      <c r="C79" s="314"/>
      <c r="D79" s="314"/>
      <c r="E79" s="315"/>
      <c r="F79" s="316" t="s">
        <v>490</v>
      </c>
      <c r="G79" s="317" t="s">
        <v>486</v>
      </c>
      <c r="H79" s="318"/>
      <c r="I79" s="319"/>
    </row>
    <row r="80" spans="1:9" s="320" customFormat="1" ht="54.75" customHeight="1">
      <c r="A80" s="312">
        <v>73</v>
      </c>
      <c r="B80" s="313" t="s">
        <v>569</v>
      </c>
      <c r="C80" s="314"/>
      <c r="D80" s="314"/>
      <c r="E80" s="315"/>
      <c r="F80" s="316" t="s">
        <v>481</v>
      </c>
      <c r="G80" s="317" t="s">
        <v>486</v>
      </c>
      <c r="H80" s="318"/>
      <c r="I80" s="319"/>
    </row>
    <row r="81" spans="1:9" s="320" customFormat="1" ht="54.75" customHeight="1">
      <c r="A81" s="312">
        <v>74</v>
      </c>
      <c r="B81" s="313" t="s">
        <v>570</v>
      </c>
      <c r="C81" s="314"/>
      <c r="D81" s="314"/>
      <c r="E81" s="315"/>
      <c r="F81" s="316" t="s">
        <v>481</v>
      </c>
      <c r="G81" s="317" t="s">
        <v>486</v>
      </c>
      <c r="H81" s="318"/>
      <c r="I81" s="319"/>
    </row>
    <row r="82" spans="1:9" s="320" customFormat="1" ht="54.75" customHeight="1">
      <c r="A82" s="312">
        <v>75</v>
      </c>
      <c r="B82" s="313" t="s">
        <v>571</v>
      </c>
      <c r="C82" s="314"/>
      <c r="D82" s="314"/>
      <c r="E82" s="315"/>
      <c r="F82" s="316" t="s">
        <v>481</v>
      </c>
      <c r="G82" s="317" t="s">
        <v>486</v>
      </c>
      <c r="H82" s="318"/>
      <c r="I82" s="319"/>
    </row>
    <row r="83" spans="1:9" s="320" customFormat="1" ht="94.5" customHeight="1">
      <c r="A83" s="312">
        <v>76</v>
      </c>
      <c r="B83" s="313" t="s">
        <v>572</v>
      </c>
      <c r="C83" s="314"/>
      <c r="D83" s="314"/>
      <c r="E83" s="315"/>
      <c r="F83" s="316" t="s">
        <v>532</v>
      </c>
      <c r="G83" s="317" t="s">
        <v>486</v>
      </c>
      <c r="H83" s="318"/>
      <c r="I83" s="319"/>
    </row>
    <row r="84" spans="1:9" s="320" customFormat="1" ht="85.5" customHeight="1">
      <c r="A84" s="312">
        <v>77</v>
      </c>
      <c r="B84" s="313" t="s">
        <v>573</v>
      </c>
      <c r="C84" s="314"/>
      <c r="D84" s="314"/>
      <c r="E84" s="315"/>
      <c r="F84" s="316" t="s">
        <v>532</v>
      </c>
      <c r="G84" s="317" t="s">
        <v>486</v>
      </c>
      <c r="H84" s="318"/>
      <c r="I84" s="319"/>
    </row>
    <row r="85" spans="1:9" s="320" customFormat="1" ht="88.5" customHeight="1">
      <c r="A85" s="312">
        <v>78</v>
      </c>
      <c r="B85" s="313" t="s">
        <v>574</v>
      </c>
      <c r="C85" s="314"/>
      <c r="D85" s="314"/>
      <c r="E85" s="315"/>
      <c r="F85" s="316" t="s">
        <v>481</v>
      </c>
      <c r="G85" s="317" t="s">
        <v>486</v>
      </c>
      <c r="H85" s="318"/>
      <c r="I85" s="319"/>
    </row>
    <row r="86" spans="1:9" s="320" customFormat="1" ht="89.25" customHeight="1">
      <c r="A86" s="312">
        <v>79</v>
      </c>
      <c r="B86" s="313" t="s">
        <v>575</v>
      </c>
      <c r="C86" s="314"/>
      <c r="D86" s="314"/>
      <c r="E86" s="315"/>
      <c r="F86" s="316" t="s">
        <v>532</v>
      </c>
      <c r="G86" s="317" t="s">
        <v>486</v>
      </c>
      <c r="H86" s="318"/>
      <c r="I86" s="319"/>
    </row>
    <row r="87" spans="1:9" s="320" customFormat="1" ht="54.75" customHeight="1">
      <c r="A87" s="312">
        <v>80</v>
      </c>
      <c r="B87" s="313" t="s">
        <v>576</v>
      </c>
      <c r="C87" s="314"/>
      <c r="D87" s="314"/>
      <c r="E87" s="315"/>
      <c r="F87" s="316" t="s">
        <v>481</v>
      </c>
      <c r="G87" s="317" t="s">
        <v>486</v>
      </c>
      <c r="H87" s="318"/>
      <c r="I87" s="319"/>
    </row>
    <row r="88" spans="1:9" s="320" customFormat="1" ht="54.75" customHeight="1">
      <c r="A88" s="312">
        <v>81</v>
      </c>
      <c r="B88" s="313" t="s">
        <v>577</v>
      </c>
      <c r="C88" s="314"/>
      <c r="D88" s="314"/>
      <c r="E88" s="315"/>
      <c r="F88" s="316" t="s">
        <v>481</v>
      </c>
      <c r="G88" s="317" t="s">
        <v>486</v>
      </c>
      <c r="H88" s="318"/>
      <c r="I88" s="319"/>
    </row>
    <row r="89" spans="1:9" s="320" customFormat="1" ht="54.75" customHeight="1">
      <c r="A89" s="312">
        <v>82</v>
      </c>
      <c r="B89" s="313" t="s">
        <v>578</v>
      </c>
      <c r="C89" s="314"/>
      <c r="D89" s="314"/>
      <c r="E89" s="315"/>
      <c r="F89" s="316" t="s">
        <v>481</v>
      </c>
      <c r="G89" s="317" t="s">
        <v>486</v>
      </c>
      <c r="H89" s="318"/>
      <c r="I89" s="319"/>
    </row>
    <row r="90" spans="1:9" s="320" customFormat="1" ht="54.75" customHeight="1">
      <c r="A90" s="312">
        <v>83</v>
      </c>
      <c r="B90" s="313" t="s">
        <v>579</v>
      </c>
      <c r="C90" s="314"/>
      <c r="D90" s="314"/>
      <c r="E90" s="315"/>
      <c r="F90" s="316" t="s">
        <v>481</v>
      </c>
      <c r="G90" s="317" t="s">
        <v>486</v>
      </c>
      <c r="H90" s="318"/>
      <c r="I90" s="319"/>
    </row>
    <row r="91" spans="1:9" s="320" customFormat="1" ht="54.75" customHeight="1">
      <c r="A91" s="312">
        <v>84</v>
      </c>
      <c r="B91" s="313" t="s">
        <v>580</v>
      </c>
      <c r="C91" s="314"/>
      <c r="D91" s="314"/>
      <c r="E91" s="315"/>
      <c r="F91" s="316" t="s">
        <v>481</v>
      </c>
      <c r="G91" s="317" t="s">
        <v>486</v>
      </c>
      <c r="H91" s="318"/>
      <c r="I91" s="319"/>
    </row>
    <row r="92" spans="1:9" s="320" customFormat="1" ht="54.75" customHeight="1">
      <c r="A92" s="312">
        <v>85</v>
      </c>
      <c r="B92" s="313" t="s">
        <v>581</v>
      </c>
      <c r="C92" s="314"/>
      <c r="D92" s="314"/>
      <c r="E92" s="315"/>
      <c r="F92" s="316" t="s">
        <v>481</v>
      </c>
      <c r="G92" s="317" t="s">
        <v>486</v>
      </c>
      <c r="H92" s="318"/>
      <c r="I92" s="319"/>
    </row>
    <row r="93" spans="1:9" s="320" customFormat="1" ht="54.75" customHeight="1">
      <c r="A93" s="312">
        <v>86</v>
      </c>
      <c r="B93" s="313" t="s">
        <v>582</v>
      </c>
      <c r="C93" s="314"/>
      <c r="D93" s="314"/>
      <c r="E93" s="315"/>
      <c r="F93" s="316" t="s">
        <v>481</v>
      </c>
      <c r="G93" s="317" t="s">
        <v>486</v>
      </c>
      <c r="H93" s="318"/>
      <c r="I93" s="319"/>
    </row>
    <row r="94" spans="1:9" s="320" customFormat="1" ht="92.25" customHeight="1">
      <c r="A94" s="312">
        <v>87</v>
      </c>
      <c r="B94" s="313" t="s">
        <v>583</v>
      </c>
      <c r="C94" s="314"/>
      <c r="D94" s="314"/>
      <c r="E94" s="315"/>
      <c r="F94" s="316" t="s">
        <v>481</v>
      </c>
      <c r="G94" s="317" t="s">
        <v>486</v>
      </c>
      <c r="H94" s="318"/>
      <c r="I94" s="319"/>
    </row>
    <row r="95" spans="1:9" s="320" customFormat="1" ht="91.5" customHeight="1">
      <c r="A95" s="312">
        <v>88</v>
      </c>
      <c r="B95" s="313" t="s">
        <v>584</v>
      </c>
      <c r="C95" s="314"/>
      <c r="D95" s="314"/>
      <c r="E95" s="315"/>
      <c r="F95" s="316" t="s">
        <v>481</v>
      </c>
      <c r="G95" s="317" t="s">
        <v>486</v>
      </c>
      <c r="H95" s="318"/>
      <c r="I95" s="319"/>
    </row>
    <row r="96" spans="1:9" s="320" customFormat="1" ht="54.75" customHeight="1">
      <c r="A96" s="312">
        <v>89</v>
      </c>
      <c r="B96" s="313" t="s">
        <v>585</v>
      </c>
      <c r="C96" s="314"/>
      <c r="D96" s="314"/>
      <c r="E96" s="315"/>
      <c r="F96" s="316" t="s">
        <v>481</v>
      </c>
      <c r="G96" s="317" t="s">
        <v>486</v>
      </c>
      <c r="H96" s="318"/>
      <c r="I96" s="319"/>
    </row>
    <row r="97" spans="1:9" s="320" customFormat="1" ht="54.75" customHeight="1">
      <c r="A97" s="312">
        <v>90</v>
      </c>
      <c r="B97" s="313" t="s">
        <v>586</v>
      </c>
      <c r="C97" s="314"/>
      <c r="D97" s="314"/>
      <c r="E97" s="315"/>
      <c r="F97" s="316" t="s">
        <v>481</v>
      </c>
      <c r="G97" s="317" t="s">
        <v>486</v>
      </c>
      <c r="H97" s="318"/>
      <c r="I97" s="319"/>
    </row>
    <row r="98" spans="1:9" s="320" customFormat="1" ht="54.75" customHeight="1">
      <c r="A98" s="312">
        <v>91</v>
      </c>
      <c r="B98" s="313" t="s">
        <v>587</v>
      </c>
      <c r="C98" s="314"/>
      <c r="D98" s="314"/>
      <c r="E98" s="315"/>
      <c r="F98" s="316" t="s">
        <v>481</v>
      </c>
      <c r="G98" s="317" t="s">
        <v>486</v>
      </c>
      <c r="H98" s="318"/>
      <c r="I98" s="319"/>
    </row>
    <row r="99" spans="1:9" s="320" customFormat="1" ht="54.75" customHeight="1">
      <c r="A99" s="312">
        <v>92</v>
      </c>
      <c r="B99" s="313" t="s">
        <v>588</v>
      </c>
      <c r="C99" s="314"/>
      <c r="D99" s="314"/>
      <c r="E99" s="315"/>
      <c r="F99" s="316" t="s">
        <v>481</v>
      </c>
      <c r="G99" s="317" t="s">
        <v>486</v>
      </c>
      <c r="H99" s="318"/>
      <c r="I99" s="319"/>
    </row>
    <row r="100" spans="1:9" s="320" customFormat="1" ht="54.75" customHeight="1">
      <c r="A100" s="312">
        <v>93</v>
      </c>
      <c r="B100" s="313" t="s">
        <v>589</v>
      </c>
      <c r="C100" s="314"/>
      <c r="D100" s="314"/>
      <c r="E100" s="315"/>
      <c r="F100" s="316" t="s">
        <v>481</v>
      </c>
      <c r="G100" s="317" t="s">
        <v>486</v>
      </c>
      <c r="H100" s="318"/>
      <c r="I100" s="319"/>
    </row>
    <row r="101" spans="1:9" s="320" customFormat="1" ht="54.75" customHeight="1">
      <c r="A101" s="312">
        <v>94</v>
      </c>
      <c r="B101" s="313" t="s">
        <v>590</v>
      </c>
      <c r="C101" s="314"/>
      <c r="D101" s="314"/>
      <c r="E101" s="315"/>
      <c r="F101" s="316" t="s">
        <v>481</v>
      </c>
      <c r="G101" s="317" t="s">
        <v>486</v>
      </c>
      <c r="H101" s="318"/>
      <c r="I101" s="319"/>
    </row>
    <row r="102" spans="1:9" s="320" customFormat="1" ht="54.75" customHeight="1">
      <c r="A102" s="312">
        <v>95</v>
      </c>
      <c r="B102" s="313" t="s">
        <v>591</v>
      </c>
      <c r="C102" s="314"/>
      <c r="D102" s="314"/>
      <c r="E102" s="315"/>
      <c r="F102" s="316" t="s">
        <v>481</v>
      </c>
      <c r="G102" s="317" t="s">
        <v>486</v>
      </c>
      <c r="H102" s="318"/>
      <c r="I102" s="319"/>
    </row>
    <row r="103" spans="1:9" s="320" customFormat="1" ht="93.75" customHeight="1">
      <c r="A103" s="312">
        <v>96</v>
      </c>
      <c r="B103" s="313" t="s">
        <v>592</v>
      </c>
      <c r="C103" s="314"/>
      <c r="D103" s="314"/>
      <c r="E103" s="315"/>
      <c r="F103" s="316" t="s">
        <v>481</v>
      </c>
      <c r="G103" s="317" t="s">
        <v>486</v>
      </c>
      <c r="H103" s="318"/>
      <c r="I103" s="319"/>
    </row>
    <row r="104" spans="1:9" s="320" customFormat="1" ht="54.75" customHeight="1">
      <c r="A104" s="312">
        <v>97</v>
      </c>
      <c r="B104" s="313" t="s">
        <v>593</v>
      </c>
      <c r="C104" s="314"/>
      <c r="D104" s="314"/>
      <c r="E104" s="315"/>
      <c r="F104" s="316" t="s">
        <v>481</v>
      </c>
      <c r="G104" s="317" t="s">
        <v>486</v>
      </c>
      <c r="H104" s="318"/>
      <c r="I104" s="319"/>
    </row>
    <row r="105" spans="1:9" s="320" customFormat="1" ht="54.75" customHeight="1">
      <c r="A105" s="312">
        <v>98</v>
      </c>
      <c r="B105" s="313" t="s">
        <v>594</v>
      </c>
      <c r="C105" s="314"/>
      <c r="D105" s="314"/>
      <c r="E105" s="315"/>
      <c r="F105" s="316" t="s">
        <v>481</v>
      </c>
      <c r="G105" s="317" t="s">
        <v>486</v>
      </c>
      <c r="H105" s="318"/>
      <c r="I105" s="319"/>
    </row>
    <row r="106" spans="1:9" s="320" customFormat="1" ht="54.75" customHeight="1">
      <c r="A106" s="312">
        <v>99</v>
      </c>
      <c r="B106" s="313" t="s">
        <v>595</v>
      </c>
      <c r="C106" s="314"/>
      <c r="D106" s="314"/>
      <c r="E106" s="315"/>
      <c r="F106" s="316" t="s">
        <v>481</v>
      </c>
      <c r="G106" s="317" t="s">
        <v>486</v>
      </c>
      <c r="H106" s="318"/>
      <c r="I106" s="319"/>
    </row>
    <row r="107" spans="1:9" s="320" customFormat="1" ht="54.75" customHeight="1">
      <c r="A107" s="312">
        <v>100</v>
      </c>
      <c r="B107" s="313" t="s">
        <v>596</v>
      </c>
      <c r="C107" s="314"/>
      <c r="D107" s="314"/>
      <c r="E107" s="315"/>
      <c r="F107" s="316" t="s">
        <v>481</v>
      </c>
      <c r="G107" s="317" t="s">
        <v>486</v>
      </c>
      <c r="H107" s="318"/>
      <c r="I107" s="319"/>
    </row>
    <row r="108" spans="1:9" s="320" customFormat="1" ht="54.75" customHeight="1">
      <c r="A108" s="312">
        <v>101</v>
      </c>
      <c r="B108" s="313" t="s">
        <v>597</v>
      </c>
      <c r="C108" s="314"/>
      <c r="D108" s="314"/>
      <c r="E108" s="315"/>
      <c r="F108" s="316" t="s">
        <v>481</v>
      </c>
      <c r="G108" s="317" t="s">
        <v>486</v>
      </c>
      <c r="H108" s="318"/>
      <c r="I108" s="319"/>
    </row>
    <row r="109" spans="1:9" s="320" customFormat="1" ht="54.75" customHeight="1">
      <c r="A109" s="312">
        <v>102</v>
      </c>
      <c r="B109" s="313" t="s">
        <v>598</v>
      </c>
      <c r="C109" s="314"/>
      <c r="D109" s="314"/>
      <c r="E109" s="315"/>
      <c r="F109" s="316" t="s">
        <v>481</v>
      </c>
      <c r="G109" s="317" t="s">
        <v>486</v>
      </c>
      <c r="H109" s="318"/>
      <c r="I109" s="319"/>
    </row>
    <row r="110" spans="1:9" s="320" customFormat="1" ht="54.75" customHeight="1">
      <c r="A110" s="312">
        <v>103</v>
      </c>
      <c r="B110" s="313" t="s">
        <v>599</v>
      </c>
      <c r="C110" s="314"/>
      <c r="D110" s="314"/>
      <c r="E110" s="315"/>
      <c r="F110" s="316" t="s">
        <v>481</v>
      </c>
      <c r="G110" s="317" t="s">
        <v>486</v>
      </c>
      <c r="H110" s="318"/>
      <c r="I110" s="319"/>
    </row>
    <row r="111" spans="1:9" s="320" customFormat="1" ht="54.75" customHeight="1">
      <c r="A111" s="312">
        <v>104</v>
      </c>
      <c r="B111" s="313" t="s">
        <v>600</v>
      </c>
      <c r="C111" s="314"/>
      <c r="D111" s="314"/>
      <c r="E111" s="315"/>
      <c r="F111" s="316" t="s">
        <v>481</v>
      </c>
      <c r="G111" s="317" t="s">
        <v>486</v>
      </c>
      <c r="H111" s="318"/>
      <c r="I111" s="319"/>
    </row>
    <row r="112" spans="1:9" s="320" customFormat="1" ht="94.5" customHeight="1">
      <c r="A112" s="312">
        <v>105</v>
      </c>
      <c r="B112" s="313" t="s">
        <v>601</v>
      </c>
      <c r="C112" s="314"/>
      <c r="D112" s="314"/>
      <c r="E112" s="315"/>
      <c r="F112" s="316" t="s">
        <v>532</v>
      </c>
      <c r="G112" s="317" t="s">
        <v>486</v>
      </c>
      <c r="H112" s="318"/>
      <c r="I112" s="319"/>
    </row>
    <row r="113" spans="1:9" s="320" customFormat="1" ht="54.75" customHeight="1">
      <c r="A113" s="312">
        <v>106</v>
      </c>
      <c r="B113" s="313" t="s">
        <v>602</v>
      </c>
      <c r="C113" s="314"/>
      <c r="D113" s="314"/>
      <c r="E113" s="315"/>
      <c r="F113" s="316" t="s">
        <v>481</v>
      </c>
      <c r="G113" s="317" t="s">
        <v>486</v>
      </c>
      <c r="H113" s="318"/>
      <c r="I113" s="319"/>
    </row>
    <row r="114" spans="1:9" s="320" customFormat="1" ht="54.75" customHeight="1">
      <c r="A114" s="312">
        <v>107</v>
      </c>
      <c r="B114" s="313" t="s">
        <v>603</v>
      </c>
      <c r="C114" s="314"/>
      <c r="D114" s="314"/>
      <c r="E114" s="315"/>
      <c r="F114" s="316" t="s">
        <v>481</v>
      </c>
      <c r="G114" s="317" t="s">
        <v>486</v>
      </c>
      <c r="H114" s="318"/>
      <c r="I114" s="319"/>
    </row>
    <row r="115" spans="1:9" s="320" customFormat="1" ht="54.75" customHeight="1">
      <c r="A115" s="312">
        <v>108</v>
      </c>
      <c r="B115" s="313" t="s">
        <v>604</v>
      </c>
      <c r="C115" s="314"/>
      <c r="D115" s="314"/>
      <c r="E115" s="315"/>
      <c r="F115" s="316" t="s">
        <v>481</v>
      </c>
      <c r="G115" s="317" t="s">
        <v>486</v>
      </c>
      <c r="H115" s="318"/>
      <c r="I115" s="319"/>
    </row>
    <row r="116" spans="1:9" s="320" customFormat="1" ht="86.25" customHeight="1">
      <c r="A116" s="312">
        <v>109</v>
      </c>
      <c r="B116" s="313" t="s">
        <v>605</v>
      </c>
      <c r="C116" s="314"/>
      <c r="D116" s="314"/>
      <c r="E116" s="315"/>
      <c r="F116" s="316" t="s">
        <v>481</v>
      </c>
      <c r="G116" s="317" t="s">
        <v>486</v>
      </c>
      <c r="H116" s="318"/>
      <c r="I116" s="319"/>
    </row>
    <row r="117" spans="1:9" s="320" customFormat="1" ht="96" customHeight="1">
      <c r="A117" s="312">
        <v>110</v>
      </c>
      <c r="B117" s="313" t="s">
        <v>606</v>
      </c>
      <c r="C117" s="314"/>
      <c r="D117" s="314"/>
      <c r="E117" s="315"/>
      <c r="F117" s="316" t="s">
        <v>532</v>
      </c>
      <c r="G117" s="317" t="s">
        <v>486</v>
      </c>
      <c r="H117" s="318"/>
      <c r="I117" s="319"/>
    </row>
    <row r="118" spans="1:9" s="320" customFormat="1" ht="69" customHeight="1">
      <c r="A118" s="312">
        <v>111</v>
      </c>
      <c r="B118" s="313" t="s">
        <v>607</v>
      </c>
      <c r="C118" s="314"/>
      <c r="D118" s="314"/>
      <c r="E118" s="315"/>
      <c r="F118" s="316" t="s">
        <v>481</v>
      </c>
      <c r="G118" s="317" t="s">
        <v>486</v>
      </c>
      <c r="H118" s="318"/>
      <c r="I118" s="319"/>
    </row>
    <row r="119" spans="1:9" s="320" customFormat="1" ht="54.75" customHeight="1">
      <c r="A119" s="312">
        <v>112</v>
      </c>
      <c r="B119" s="313" t="s">
        <v>608</v>
      </c>
      <c r="C119" s="314"/>
      <c r="D119" s="314"/>
      <c r="E119" s="315"/>
      <c r="F119" s="316" t="s">
        <v>481</v>
      </c>
      <c r="G119" s="317" t="s">
        <v>486</v>
      </c>
      <c r="H119" s="318"/>
      <c r="I119" s="319"/>
    </row>
    <row r="120" spans="1:9" s="320" customFormat="1" ht="77.25" customHeight="1">
      <c r="A120" s="312">
        <v>113</v>
      </c>
      <c r="B120" s="313" t="s">
        <v>609</v>
      </c>
      <c r="C120" s="314"/>
      <c r="D120" s="314"/>
      <c r="E120" s="315"/>
      <c r="F120" s="316" t="s">
        <v>481</v>
      </c>
      <c r="G120" s="317" t="s">
        <v>486</v>
      </c>
      <c r="H120" s="318"/>
      <c r="I120" s="319"/>
    </row>
    <row r="121" spans="1:9" s="320" customFormat="1" ht="93" customHeight="1">
      <c r="A121" s="312">
        <v>114</v>
      </c>
      <c r="B121" s="313" t="s">
        <v>610</v>
      </c>
      <c r="C121" s="314"/>
      <c r="D121" s="314"/>
      <c r="E121" s="315"/>
      <c r="F121" s="316" t="s">
        <v>481</v>
      </c>
      <c r="G121" s="317" t="s">
        <v>486</v>
      </c>
      <c r="H121" s="318"/>
      <c r="I121" s="319"/>
    </row>
    <row r="122" spans="1:9" s="320" customFormat="1" ht="102" customHeight="1">
      <c r="A122" s="312">
        <v>115</v>
      </c>
      <c r="B122" s="313" t="s">
        <v>611</v>
      </c>
      <c r="C122" s="314"/>
      <c r="D122" s="314"/>
      <c r="E122" s="315"/>
      <c r="F122" s="316" t="s">
        <v>481</v>
      </c>
      <c r="G122" s="317" t="s">
        <v>486</v>
      </c>
      <c r="H122" s="318"/>
      <c r="I122" s="319"/>
    </row>
    <row r="123" spans="1:9" s="320" customFormat="1" ht="84.75" customHeight="1">
      <c r="A123" s="312">
        <v>116</v>
      </c>
      <c r="B123" s="313" t="s">
        <v>612</v>
      </c>
      <c r="C123" s="314"/>
      <c r="D123" s="314"/>
      <c r="E123" s="315"/>
      <c r="F123" s="316" t="s">
        <v>481</v>
      </c>
      <c r="G123" s="317" t="s">
        <v>486</v>
      </c>
      <c r="H123" s="318"/>
      <c r="I123" s="319"/>
    </row>
    <row r="124" spans="1:9" ht="33.75">
      <c r="E124" s="323"/>
      <c r="F124" s="323" t="s">
        <v>613</v>
      </c>
      <c r="G124" s="324">
        <v>105</v>
      </c>
      <c r="H124" s="324">
        <v>11</v>
      </c>
      <c r="I124" s="325"/>
    </row>
    <row r="125" spans="1:9" ht="33.75">
      <c r="E125" s="323"/>
      <c r="F125" s="323"/>
      <c r="G125" s="326"/>
      <c r="H125" s="326"/>
    </row>
    <row r="126" spans="1:9" ht="44.25" customHeight="1">
      <c r="A126" s="327"/>
      <c r="B126" s="328"/>
      <c r="C126" s="328"/>
      <c r="D126" s="329" t="s">
        <v>12</v>
      </c>
      <c r="E126" s="329"/>
      <c r="F126" s="329"/>
      <c r="G126" s="329"/>
      <c r="H126" s="329"/>
      <c r="I126" s="330"/>
    </row>
    <row r="127" spans="1:9" ht="50.25" customHeight="1" thickBot="1">
      <c r="A127" s="331" t="s">
        <v>33</v>
      </c>
      <c r="B127" s="332"/>
      <c r="C127" s="332"/>
      <c r="D127" s="333" t="s">
        <v>34</v>
      </c>
      <c r="E127" s="334" t="s">
        <v>61</v>
      </c>
      <c r="F127" s="334"/>
      <c r="G127" s="334"/>
      <c r="H127" s="334"/>
      <c r="I127" s="335"/>
    </row>
    <row r="128" spans="1:9" ht="18" customHeight="1">
      <c r="A128" s="336"/>
      <c r="B128" s="336"/>
      <c r="C128" s="336"/>
      <c r="D128" s="336"/>
      <c r="E128" s="336"/>
      <c r="F128" s="336"/>
      <c r="G128" s="336"/>
      <c r="H128" s="336"/>
      <c r="I128" s="336"/>
    </row>
    <row r="129" spans="1:9" ht="67.5" customHeight="1">
      <c r="A129" s="337">
        <v>1</v>
      </c>
      <c r="B129" s="338" t="s">
        <v>614</v>
      </c>
      <c r="C129" s="339"/>
      <c r="D129" s="340" t="s">
        <v>63</v>
      </c>
      <c r="E129" s="341" t="s">
        <v>615</v>
      </c>
      <c r="F129" s="342"/>
      <c r="G129" s="342"/>
      <c r="H129" s="342"/>
      <c r="I129" s="343"/>
    </row>
    <row r="130" spans="1:9" ht="72.75" customHeight="1">
      <c r="A130" s="344"/>
      <c r="B130" s="345"/>
      <c r="C130" s="346"/>
      <c r="D130" s="340" t="s">
        <v>43</v>
      </c>
      <c r="E130" s="347" t="s">
        <v>616</v>
      </c>
      <c r="F130" s="348"/>
      <c r="G130" s="348"/>
      <c r="H130" s="348"/>
      <c r="I130" s="349"/>
    </row>
    <row r="131" spans="1:9" ht="45" customHeight="1">
      <c r="A131" s="350" t="s">
        <v>52</v>
      </c>
      <c r="B131" s="350"/>
      <c r="C131" s="350"/>
      <c r="D131" s="351" t="s">
        <v>617</v>
      </c>
      <c r="E131" s="352"/>
      <c r="F131" s="352"/>
      <c r="G131" s="352"/>
      <c r="H131" s="352"/>
      <c r="I131" s="353"/>
    </row>
    <row r="132" spans="1:9">
      <c r="B132" s="354"/>
      <c r="C132" s="355"/>
      <c r="D132" s="354"/>
      <c r="E132" s="355"/>
      <c r="F132" s="356"/>
      <c r="G132" s="356"/>
      <c r="H132" s="356"/>
      <c r="I132" s="356"/>
    </row>
    <row r="133" spans="1:9" ht="30" customHeight="1">
      <c r="B133" s="357" t="s">
        <v>23</v>
      </c>
      <c r="C133" s="355"/>
      <c r="D133" s="354"/>
      <c r="E133" s="355"/>
      <c r="F133" s="356"/>
      <c r="G133" s="356"/>
      <c r="H133" s="356"/>
      <c r="I133" s="356"/>
    </row>
    <row r="134" spans="1:9" ht="51" customHeight="1">
      <c r="C134" s="358"/>
      <c r="D134" s="354"/>
      <c r="E134" s="355"/>
      <c r="F134" s="356"/>
      <c r="G134" s="356"/>
      <c r="H134" s="356"/>
      <c r="I134" s="356"/>
    </row>
    <row r="135" spans="1:9">
      <c r="B135" s="311" t="s">
        <v>618</v>
      </c>
      <c r="D135" s="354"/>
      <c r="E135" s="355"/>
      <c r="F135" s="356"/>
      <c r="G135" s="356"/>
      <c r="H135" s="356"/>
      <c r="I135" s="356"/>
    </row>
    <row r="136" spans="1:9" ht="32.25" customHeight="1">
      <c r="B136" s="359" t="s">
        <v>68</v>
      </c>
      <c r="D136" s="360"/>
      <c r="E136" s="355"/>
      <c r="F136" s="356"/>
      <c r="G136" s="356"/>
      <c r="H136" s="356"/>
      <c r="I136" s="356"/>
    </row>
    <row r="137" spans="1:9" ht="23.25" customHeight="1">
      <c r="B137" s="361" t="s">
        <v>69</v>
      </c>
      <c r="D137" s="362"/>
      <c r="E137" s="363"/>
      <c r="F137" s="356"/>
      <c r="G137" s="356"/>
      <c r="H137" s="356"/>
      <c r="I137" s="356"/>
    </row>
    <row r="138" spans="1:9" ht="23.25" customHeight="1">
      <c r="B138" s="361" t="s">
        <v>70</v>
      </c>
      <c r="D138" s="364"/>
      <c r="E138" s="363"/>
      <c r="F138" s="356"/>
      <c r="G138" s="356"/>
      <c r="H138" s="356"/>
      <c r="I138" s="356"/>
    </row>
    <row r="139" spans="1:9" ht="23.25" customHeight="1">
      <c r="B139" s="361" t="s">
        <v>619</v>
      </c>
    </row>
    <row r="147" spans="5:17" ht="27.75">
      <c r="E147" s="323"/>
      <c r="F147" s="323"/>
    </row>
    <row r="148" spans="5:17" ht="27.75">
      <c r="E148" s="323"/>
      <c r="F148" s="323"/>
    </row>
    <row r="149" spans="5:17" ht="27.75">
      <c r="E149" s="323"/>
      <c r="F149" s="323"/>
    </row>
    <row r="150" spans="5:17" ht="27.75">
      <c r="E150" s="323"/>
      <c r="F150" s="323"/>
    </row>
    <row r="151" spans="5:17" ht="28.5" thickBot="1">
      <c r="E151" s="323"/>
      <c r="F151" s="323"/>
    </row>
    <row r="152" spans="5:17" ht="33.75">
      <c r="E152" s="323"/>
      <c r="F152" s="323"/>
      <c r="M152" s="365">
        <v>2</v>
      </c>
      <c r="N152" s="365"/>
      <c r="O152" s="365"/>
      <c r="P152" s="365">
        <v>3</v>
      </c>
      <c r="Q152" s="366"/>
    </row>
    <row r="153" spans="5:17" ht="27.75">
      <c r="E153" s="323"/>
      <c r="F153" s="323"/>
      <c r="M153" s="367" t="s">
        <v>16</v>
      </c>
      <c r="N153" s="367"/>
      <c r="O153" s="367"/>
      <c r="P153" s="367" t="s">
        <v>19</v>
      </c>
      <c r="Q153" s="368"/>
    </row>
    <row r="154" spans="5:17" ht="70.5" thickBot="1">
      <c r="E154" s="323"/>
      <c r="F154" s="323"/>
      <c r="M154" s="333" t="s">
        <v>34</v>
      </c>
      <c r="N154" s="369" t="s">
        <v>61</v>
      </c>
      <c r="O154" s="369"/>
      <c r="P154" s="333" t="s">
        <v>34</v>
      </c>
      <c r="Q154" s="370" t="s">
        <v>61</v>
      </c>
    </row>
    <row r="155" spans="5:17" ht="27.75">
      <c r="E155" s="323"/>
      <c r="F155" s="323"/>
    </row>
    <row r="156" spans="5:17" ht="27.75">
      <c r="E156" s="323"/>
      <c r="F156" s="323"/>
      <c r="N156" s="371"/>
      <c r="O156" s="371"/>
      <c r="P156" s="340"/>
      <c r="Q156" s="372"/>
    </row>
    <row r="157" spans="5:17" ht="27.75">
      <c r="E157" s="323"/>
      <c r="F157" s="323"/>
      <c r="M157" s="340"/>
      <c r="N157" s="371"/>
      <c r="O157" s="371"/>
      <c r="P157" s="373"/>
      <c r="Q157" s="373"/>
    </row>
    <row r="158" spans="5:17" ht="279">
      <c r="E158" s="323"/>
      <c r="F158" s="323"/>
      <c r="M158" s="340" t="s">
        <v>63</v>
      </c>
      <c r="N158" s="371"/>
      <c r="O158" s="371"/>
      <c r="P158" s="374" t="s">
        <v>43</v>
      </c>
      <c r="Q158" s="374" t="s">
        <v>620</v>
      </c>
    </row>
    <row r="159" spans="5:17" ht="27.75">
      <c r="E159" s="323"/>
      <c r="F159" s="323"/>
      <c r="M159" s="375" t="s">
        <v>53</v>
      </c>
      <c r="N159" s="375"/>
      <c r="O159" s="375"/>
      <c r="P159" s="376" t="s">
        <v>67</v>
      </c>
      <c r="Q159" s="377"/>
    </row>
    <row r="160" spans="5:17" ht="27.75">
      <c r="E160" s="323"/>
      <c r="F160" s="323"/>
    </row>
    <row r="161" spans="5:6" ht="27.75">
      <c r="E161" s="323"/>
      <c r="F161" s="323"/>
    </row>
    <row r="162" spans="5:6" ht="27.75">
      <c r="E162" s="323"/>
      <c r="F162" s="323"/>
    </row>
    <row r="163" spans="5:6" ht="27.75">
      <c r="E163" s="323"/>
      <c r="F163" s="323"/>
    </row>
    <row r="164" spans="5:6" ht="27.75">
      <c r="E164" s="323"/>
      <c r="F164" s="323"/>
    </row>
    <row r="165" spans="5:6" ht="27.75">
      <c r="E165" s="323"/>
      <c r="F165" s="323"/>
    </row>
    <row r="166" spans="5:6" ht="27.75">
      <c r="E166" s="323"/>
      <c r="F166" s="323"/>
    </row>
    <row r="167" spans="5:6" ht="27.75">
      <c r="E167" s="323"/>
      <c r="F167" s="323"/>
    </row>
    <row r="168" spans="5:6" ht="27.75">
      <c r="E168" s="323"/>
      <c r="F168" s="323"/>
    </row>
    <row r="169" spans="5:6" ht="27.75">
      <c r="E169" s="323"/>
      <c r="F169" s="323"/>
    </row>
    <row r="170" spans="5:6" ht="27.75">
      <c r="E170" s="323"/>
      <c r="F170" s="323"/>
    </row>
    <row r="171" spans="5:6" ht="27.75">
      <c r="E171" s="323"/>
      <c r="F171" s="323"/>
    </row>
    <row r="172" spans="5:6" ht="27.75">
      <c r="E172" s="323"/>
      <c r="F172" s="323"/>
    </row>
    <row r="173" spans="5:6" ht="27.75">
      <c r="E173" s="323"/>
      <c r="F173" s="323"/>
    </row>
    <row r="174" spans="5:6" ht="27.75">
      <c r="E174" s="323"/>
      <c r="F174" s="323"/>
    </row>
    <row r="175" spans="5:6" ht="27.75">
      <c r="E175" s="323"/>
      <c r="F175" s="323"/>
    </row>
    <row r="176" spans="5:6" ht="27.75">
      <c r="E176" s="323"/>
      <c r="F176" s="323"/>
    </row>
    <row r="177" spans="5:6" ht="27.75">
      <c r="E177" s="323"/>
      <c r="F177" s="323"/>
    </row>
    <row r="178" spans="5:6" ht="27.75">
      <c r="E178" s="323"/>
      <c r="F178" s="323"/>
    </row>
    <row r="179" spans="5:6" ht="27.75">
      <c r="E179" s="323"/>
      <c r="F179" s="323"/>
    </row>
    <row r="180" spans="5:6" ht="27.75">
      <c r="E180" s="323"/>
      <c r="F180" s="323"/>
    </row>
    <row r="181" spans="5:6" ht="27.75">
      <c r="E181" s="323"/>
      <c r="F181" s="323"/>
    </row>
    <row r="182" spans="5:6" ht="27.75">
      <c r="E182" s="323"/>
      <c r="F182" s="323"/>
    </row>
    <row r="183" spans="5:6" ht="27.75">
      <c r="E183" s="323"/>
      <c r="F183" s="323"/>
    </row>
    <row r="184" spans="5:6" ht="27.75">
      <c r="E184" s="323"/>
      <c r="F184" s="323"/>
    </row>
    <row r="185" spans="5:6" ht="27.75">
      <c r="E185" s="323"/>
      <c r="F185" s="323"/>
    </row>
    <row r="186" spans="5:6" ht="27.75">
      <c r="E186" s="323"/>
      <c r="F186" s="323"/>
    </row>
    <row r="187" spans="5:6" ht="27.75">
      <c r="E187" s="323"/>
      <c r="F187" s="323"/>
    </row>
    <row r="188" spans="5:6" ht="27.75">
      <c r="E188" s="323"/>
      <c r="F188" s="323"/>
    </row>
    <row r="189" spans="5:6" ht="27.75">
      <c r="E189" s="323"/>
      <c r="F189" s="323"/>
    </row>
    <row r="190" spans="5:6" ht="27.75">
      <c r="E190" s="323"/>
      <c r="F190" s="323"/>
    </row>
    <row r="191" spans="5:6" ht="27.75">
      <c r="E191" s="323"/>
      <c r="F191" s="323"/>
    </row>
    <row r="192" spans="5:6" ht="27.75">
      <c r="E192" s="323"/>
      <c r="F192" s="323"/>
    </row>
    <row r="193" spans="5:6" ht="27.75">
      <c r="E193" s="323"/>
      <c r="F193" s="323"/>
    </row>
    <row r="194" spans="5:6" ht="27.75">
      <c r="E194" s="323"/>
      <c r="F194" s="323"/>
    </row>
    <row r="195" spans="5:6" ht="27.75">
      <c r="E195" s="323"/>
      <c r="F195" s="323"/>
    </row>
    <row r="196" spans="5:6" ht="27.75">
      <c r="E196" s="323"/>
      <c r="F196" s="323"/>
    </row>
    <row r="197" spans="5:6" ht="27.75">
      <c r="E197" s="323"/>
      <c r="F197" s="323"/>
    </row>
    <row r="198" spans="5:6" ht="27.75">
      <c r="E198" s="323"/>
      <c r="F198" s="323"/>
    </row>
    <row r="199" spans="5:6" ht="27.75">
      <c r="E199" s="323"/>
      <c r="F199" s="323"/>
    </row>
    <row r="200" spans="5:6" ht="27.75">
      <c r="E200" s="323"/>
      <c r="F200" s="323"/>
    </row>
    <row r="201" spans="5:6" ht="27.75">
      <c r="E201" s="323"/>
      <c r="F201" s="323"/>
    </row>
    <row r="202" spans="5:6" ht="27.75">
      <c r="E202" s="323"/>
      <c r="F202" s="323"/>
    </row>
    <row r="203" spans="5:6" ht="27.75">
      <c r="E203" s="323"/>
      <c r="F203" s="323"/>
    </row>
    <row r="204" spans="5:6" ht="27.75">
      <c r="E204" s="323"/>
      <c r="F204" s="323"/>
    </row>
    <row r="205" spans="5:6" ht="27.75">
      <c r="E205" s="323"/>
      <c r="F205" s="323"/>
    </row>
    <row r="206" spans="5:6" ht="27.75">
      <c r="E206" s="323"/>
      <c r="F206" s="323"/>
    </row>
    <row r="207" spans="5:6" ht="27.75">
      <c r="E207" s="323"/>
      <c r="F207" s="323"/>
    </row>
    <row r="208" spans="5:6" ht="27.75">
      <c r="E208" s="323"/>
      <c r="F208" s="323"/>
    </row>
    <row r="209" spans="5:6" ht="27.75">
      <c r="E209" s="323"/>
      <c r="F209" s="323"/>
    </row>
    <row r="210" spans="5:6" ht="27.75">
      <c r="E210" s="323"/>
      <c r="F210" s="323"/>
    </row>
    <row r="211" spans="5:6" ht="27.75">
      <c r="E211" s="323"/>
      <c r="F211" s="323"/>
    </row>
    <row r="212" spans="5:6" ht="27.75">
      <c r="E212" s="323"/>
      <c r="F212" s="323"/>
    </row>
    <row r="213" spans="5:6" ht="27.75">
      <c r="E213" s="323"/>
      <c r="F213" s="323"/>
    </row>
    <row r="214" spans="5:6" ht="27.75">
      <c r="E214" s="323"/>
      <c r="F214" s="323"/>
    </row>
    <row r="215" spans="5:6" ht="27.75">
      <c r="E215" s="323"/>
      <c r="F215" s="323"/>
    </row>
    <row r="216" spans="5:6" ht="27.75">
      <c r="E216" s="323"/>
      <c r="F216" s="323"/>
    </row>
    <row r="217" spans="5:6" ht="27.75">
      <c r="E217" s="323"/>
      <c r="F217" s="323"/>
    </row>
    <row r="218" spans="5:6" ht="27.75">
      <c r="E218" s="323"/>
      <c r="F218" s="323"/>
    </row>
    <row r="219" spans="5:6" ht="27.75">
      <c r="E219" s="323"/>
      <c r="F219" s="323"/>
    </row>
    <row r="220" spans="5:6" ht="27.75">
      <c r="E220" s="323"/>
      <c r="F220" s="323"/>
    </row>
    <row r="221" spans="5:6" ht="27.75">
      <c r="E221" s="323"/>
      <c r="F221" s="323"/>
    </row>
    <row r="222" spans="5:6" ht="27.75">
      <c r="E222" s="323"/>
      <c r="F222" s="323"/>
    </row>
    <row r="223" spans="5:6" ht="27.75">
      <c r="E223" s="323"/>
      <c r="F223" s="323"/>
    </row>
    <row r="224" spans="5:6" ht="27.75">
      <c r="E224" s="323"/>
      <c r="F224" s="323"/>
    </row>
    <row r="225" spans="5:6" ht="27.75">
      <c r="E225" s="323"/>
      <c r="F225" s="323"/>
    </row>
    <row r="226" spans="5:6" ht="27.75">
      <c r="E226" s="323"/>
      <c r="F226" s="323"/>
    </row>
    <row r="227" spans="5:6" ht="27.75">
      <c r="E227" s="323"/>
      <c r="F227" s="323"/>
    </row>
    <row r="228" spans="5:6" ht="27.75">
      <c r="E228" s="323"/>
      <c r="F228" s="323"/>
    </row>
    <row r="229" spans="5:6" ht="27.75">
      <c r="E229" s="323"/>
      <c r="F229" s="323"/>
    </row>
    <row r="230" spans="5:6" ht="27.75">
      <c r="E230" s="323"/>
      <c r="F230" s="323"/>
    </row>
    <row r="231" spans="5:6" ht="27.75">
      <c r="E231" s="323"/>
      <c r="F231" s="323"/>
    </row>
    <row r="232" spans="5:6" ht="27.75">
      <c r="E232" s="323"/>
      <c r="F232" s="323"/>
    </row>
    <row r="233" spans="5:6" ht="27.75">
      <c r="E233" s="323"/>
      <c r="F233" s="323"/>
    </row>
    <row r="234" spans="5:6" ht="27.75">
      <c r="E234" s="323"/>
      <c r="F234" s="323"/>
    </row>
    <row r="235" spans="5:6" ht="27.75">
      <c r="E235" s="323"/>
      <c r="F235" s="323"/>
    </row>
    <row r="236" spans="5:6" ht="27.75">
      <c r="E236" s="323"/>
      <c r="F236" s="323"/>
    </row>
    <row r="237" spans="5:6" ht="27.75">
      <c r="E237" s="323"/>
      <c r="F237" s="323"/>
    </row>
    <row r="238" spans="5:6" ht="27.75">
      <c r="E238" s="323"/>
      <c r="F238" s="323"/>
    </row>
    <row r="239" spans="5:6" ht="27.75">
      <c r="E239" s="323"/>
      <c r="F239" s="323"/>
    </row>
    <row r="240" spans="5:6" ht="27.75">
      <c r="E240" s="323"/>
      <c r="F240" s="323"/>
    </row>
    <row r="241" spans="5:6" ht="27.75">
      <c r="E241" s="323"/>
      <c r="F241" s="323"/>
    </row>
    <row r="242" spans="5:6" ht="27.75">
      <c r="E242" s="323"/>
      <c r="F242" s="323"/>
    </row>
    <row r="243" spans="5:6" ht="27.75">
      <c r="E243" s="323"/>
      <c r="F243" s="323"/>
    </row>
    <row r="244" spans="5:6" ht="27.75">
      <c r="E244" s="323"/>
      <c r="F244" s="323"/>
    </row>
    <row r="245" spans="5:6" ht="27.75">
      <c r="E245" s="323"/>
      <c r="F245" s="323"/>
    </row>
    <row r="246" spans="5:6" ht="27.75">
      <c r="E246" s="323"/>
      <c r="F246" s="323"/>
    </row>
    <row r="247" spans="5:6" ht="27.75">
      <c r="E247" s="323"/>
      <c r="F247" s="323"/>
    </row>
    <row r="248" spans="5:6" ht="27.75">
      <c r="E248" s="323"/>
      <c r="F248" s="323"/>
    </row>
    <row r="249" spans="5:6" ht="27.75">
      <c r="E249" s="323"/>
      <c r="F249" s="323"/>
    </row>
    <row r="250" spans="5:6" ht="27.75">
      <c r="E250" s="323"/>
      <c r="F250" s="323"/>
    </row>
    <row r="251" spans="5:6" ht="27.75">
      <c r="E251" s="323"/>
      <c r="F251" s="323"/>
    </row>
    <row r="252" spans="5:6" ht="27.75">
      <c r="E252" s="323"/>
      <c r="F252" s="323"/>
    </row>
    <row r="253" spans="5:6" ht="27.75">
      <c r="E253" s="323"/>
      <c r="F253" s="323"/>
    </row>
    <row r="254" spans="5:6" ht="27.75">
      <c r="E254" s="323"/>
      <c r="F254" s="323"/>
    </row>
    <row r="255" spans="5:6" ht="27.75">
      <c r="E255" s="323"/>
      <c r="F255" s="323"/>
    </row>
    <row r="256" spans="5:6" ht="27.75">
      <c r="E256" s="323"/>
      <c r="F256" s="323"/>
    </row>
    <row r="257" spans="5:6" ht="27.75">
      <c r="E257" s="323"/>
      <c r="F257" s="323"/>
    </row>
    <row r="258" spans="5:6" ht="27.75">
      <c r="E258" s="323"/>
      <c r="F258" s="323"/>
    </row>
    <row r="259" spans="5:6" ht="27.75">
      <c r="E259" s="323"/>
      <c r="F259" s="323"/>
    </row>
    <row r="260" spans="5:6" ht="27.75">
      <c r="E260" s="323"/>
      <c r="F260" s="323"/>
    </row>
    <row r="261" spans="5:6" ht="27.75">
      <c r="E261" s="323"/>
      <c r="F261" s="323"/>
    </row>
    <row r="262" spans="5:6" ht="27.75">
      <c r="E262" s="323"/>
      <c r="F262" s="323"/>
    </row>
    <row r="263" spans="5:6" ht="27.75">
      <c r="E263" s="323"/>
      <c r="F263" s="323"/>
    </row>
    <row r="264" spans="5:6" ht="27.75">
      <c r="E264" s="323"/>
      <c r="F264" s="323"/>
    </row>
    <row r="265" spans="5:6" ht="27.75">
      <c r="E265" s="323"/>
      <c r="F265" s="323"/>
    </row>
    <row r="266" spans="5:6" ht="27.75">
      <c r="E266" s="323"/>
      <c r="F266" s="323"/>
    </row>
    <row r="267" spans="5:6" ht="27.75">
      <c r="E267" s="323"/>
      <c r="F267" s="323"/>
    </row>
    <row r="268" spans="5:6" ht="27.75">
      <c r="E268" s="323"/>
      <c r="F268" s="323"/>
    </row>
    <row r="269" spans="5:6" ht="27.75">
      <c r="E269" s="323"/>
      <c r="F269" s="323"/>
    </row>
    <row r="270" spans="5:6" ht="27.75">
      <c r="E270" s="323"/>
      <c r="F270" s="323"/>
    </row>
    <row r="271" spans="5:6" ht="27.75">
      <c r="E271" s="323"/>
      <c r="F271" s="323"/>
    </row>
    <row r="272" spans="5:6" ht="27.75">
      <c r="E272" s="323"/>
      <c r="F272" s="323"/>
    </row>
    <row r="273" spans="5:6" ht="27.75">
      <c r="E273" s="323"/>
      <c r="F273" s="323"/>
    </row>
    <row r="274" spans="5:6" ht="27.75">
      <c r="E274" s="323"/>
      <c r="F274" s="323"/>
    </row>
    <row r="275" spans="5:6" ht="27.75">
      <c r="E275" s="323"/>
      <c r="F275" s="323"/>
    </row>
    <row r="276" spans="5:6" ht="27.75">
      <c r="E276" s="323"/>
      <c r="F276" s="323"/>
    </row>
    <row r="277" spans="5:6" ht="27.75">
      <c r="E277" s="323"/>
      <c r="F277" s="323"/>
    </row>
    <row r="278" spans="5:6" ht="27.75">
      <c r="E278" s="323"/>
      <c r="F278" s="323"/>
    </row>
    <row r="279" spans="5:6" ht="27.75">
      <c r="E279" s="323"/>
      <c r="F279" s="323"/>
    </row>
    <row r="280" spans="5:6" ht="27.75">
      <c r="E280" s="323"/>
      <c r="F280" s="323"/>
    </row>
    <row r="281" spans="5:6" ht="27.75">
      <c r="E281" s="323"/>
      <c r="F281" s="323"/>
    </row>
    <row r="282" spans="5:6" ht="27.75">
      <c r="E282" s="323"/>
      <c r="F282" s="323"/>
    </row>
    <row r="283" spans="5:6" ht="27.75">
      <c r="E283" s="323"/>
      <c r="F283" s="323"/>
    </row>
    <row r="284" spans="5:6" ht="27.75">
      <c r="E284" s="323"/>
      <c r="F284" s="323"/>
    </row>
    <row r="285" spans="5:6" ht="27.75">
      <c r="E285" s="323"/>
      <c r="F285" s="323"/>
    </row>
    <row r="286" spans="5:6" ht="27.75">
      <c r="E286" s="323"/>
      <c r="F286" s="323"/>
    </row>
    <row r="287" spans="5:6" ht="27.75">
      <c r="E287" s="323"/>
      <c r="F287" s="323"/>
    </row>
    <row r="288" spans="5:6" ht="27.75">
      <c r="E288" s="323"/>
      <c r="F288" s="323"/>
    </row>
    <row r="289" spans="5:6" ht="27.75">
      <c r="E289" s="323"/>
      <c r="F289" s="323"/>
    </row>
    <row r="290" spans="5:6" ht="27.75">
      <c r="E290" s="323"/>
      <c r="F290" s="323"/>
    </row>
    <row r="291" spans="5:6" ht="27.75">
      <c r="E291" s="323"/>
      <c r="F291" s="323"/>
    </row>
    <row r="292" spans="5:6" ht="27.75">
      <c r="E292" s="323"/>
      <c r="F292" s="323"/>
    </row>
    <row r="293" spans="5:6" ht="27.75">
      <c r="E293" s="323"/>
      <c r="F293" s="323"/>
    </row>
    <row r="294" spans="5:6" ht="27.75">
      <c r="E294" s="323"/>
      <c r="F294" s="323"/>
    </row>
    <row r="295" spans="5:6" ht="27.75">
      <c r="E295" s="323"/>
      <c r="F295" s="323"/>
    </row>
    <row r="296" spans="5:6" ht="27.75">
      <c r="E296" s="323"/>
      <c r="F296" s="323"/>
    </row>
    <row r="297" spans="5:6" ht="27.75">
      <c r="E297" s="323"/>
      <c r="F297" s="323"/>
    </row>
    <row r="298" spans="5:6" ht="27.75">
      <c r="E298" s="323"/>
      <c r="F298" s="323"/>
    </row>
    <row r="299" spans="5:6" ht="27.75">
      <c r="E299" s="323"/>
      <c r="F299" s="323"/>
    </row>
    <row r="300" spans="5:6" ht="27.75">
      <c r="E300" s="323"/>
      <c r="F300" s="323"/>
    </row>
    <row r="301" spans="5:6" ht="27.75">
      <c r="E301" s="323"/>
      <c r="F301" s="323"/>
    </row>
    <row r="302" spans="5:6" ht="27.75">
      <c r="E302" s="323"/>
      <c r="F302" s="323"/>
    </row>
    <row r="303" spans="5:6" ht="27.75">
      <c r="E303" s="323"/>
      <c r="F303" s="323"/>
    </row>
    <row r="304" spans="5:6" ht="27.75">
      <c r="E304" s="323"/>
      <c r="F304" s="323"/>
    </row>
    <row r="305" spans="5:6" ht="27.75">
      <c r="E305" s="323"/>
      <c r="F305" s="323"/>
    </row>
    <row r="306" spans="5:6" ht="27.75">
      <c r="E306" s="323"/>
      <c r="F306" s="323"/>
    </row>
  </sheetData>
  <mergeCells count="141">
    <mergeCell ref="N154:O154"/>
    <mergeCell ref="D137:E137"/>
    <mergeCell ref="D138:E138"/>
    <mergeCell ref="M152:O152"/>
    <mergeCell ref="P152:Q152"/>
    <mergeCell ref="M153:O153"/>
    <mergeCell ref="P153:Q153"/>
    <mergeCell ref="A128:I128"/>
    <mergeCell ref="A129:A130"/>
    <mergeCell ref="B129:C130"/>
    <mergeCell ref="E129:I129"/>
    <mergeCell ref="E130:I130"/>
    <mergeCell ref="A131:C131"/>
    <mergeCell ref="D131:I131"/>
    <mergeCell ref="B122:E122"/>
    <mergeCell ref="B123:E123"/>
    <mergeCell ref="A126:C126"/>
    <mergeCell ref="D126:I126"/>
    <mergeCell ref="A127:C127"/>
    <mergeCell ref="E127:I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B1:I1"/>
    <mergeCell ref="B2:I2"/>
    <mergeCell ref="A4:A6"/>
    <mergeCell ref="B4:B6"/>
    <mergeCell ref="C4:E6"/>
    <mergeCell ref="F4:F6"/>
    <mergeCell ref="G4:I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7"/>
  <sheetViews>
    <sheetView topLeftCell="A127" zoomScale="60" zoomScaleNormal="60" workbookViewId="0">
      <selection sqref="A1:XFD1048576"/>
    </sheetView>
  </sheetViews>
  <sheetFormatPr baseColWidth="10" defaultRowHeight="15"/>
  <cols>
    <col min="1" max="1" width="11.42578125" style="281"/>
    <col min="2" max="2" width="129.5703125" style="311" customWidth="1"/>
    <col min="3" max="3" width="22.5703125" style="284" customWidth="1"/>
    <col min="4" max="4" width="16.85546875" style="284" customWidth="1"/>
    <col min="5" max="5" width="38.5703125" style="281" customWidth="1"/>
    <col min="6" max="6" width="27.28515625" style="281" customWidth="1"/>
    <col min="7" max="7" width="22.28515625" style="281" customWidth="1"/>
    <col min="8" max="8" width="21.140625" style="281" customWidth="1"/>
    <col min="9" max="9" width="53.42578125" style="281" customWidth="1"/>
    <col min="10" max="10" width="11.42578125" style="281"/>
    <col min="11" max="11" width="11.42578125" style="281" customWidth="1"/>
    <col min="12" max="16384" width="11.42578125" style="281"/>
  </cols>
  <sheetData>
    <row r="1" spans="1:9" ht="135.75" customHeight="1">
      <c r="B1" s="282" t="s">
        <v>478</v>
      </c>
      <c r="C1" s="282"/>
      <c r="D1" s="282"/>
      <c r="E1" s="282"/>
      <c r="F1" s="282"/>
      <c r="G1" s="282"/>
      <c r="H1" s="282"/>
      <c r="I1" s="282"/>
    </row>
    <row r="2" spans="1:9" ht="33.75" customHeight="1">
      <c r="B2" s="282" t="s">
        <v>60</v>
      </c>
      <c r="C2" s="282"/>
      <c r="D2" s="282"/>
      <c r="E2" s="282"/>
      <c r="F2" s="282"/>
      <c r="G2" s="282"/>
      <c r="H2" s="282"/>
      <c r="I2" s="282"/>
    </row>
    <row r="3" spans="1:9" ht="18.75" thickBot="1">
      <c r="B3" s="283"/>
    </row>
    <row r="4" spans="1:9" ht="24" customHeight="1">
      <c r="A4" s="285" t="s">
        <v>31</v>
      </c>
      <c r="B4" s="286" t="s">
        <v>479</v>
      </c>
      <c r="C4" s="287" t="s">
        <v>621</v>
      </c>
      <c r="D4" s="288"/>
      <c r="E4" s="289"/>
      <c r="F4" s="286" t="s">
        <v>481</v>
      </c>
      <c r="G4" s="290" t="s">
        <v>482</v>
      </c>
      <c r="H4" s="291"/>
      <c r="I4" s="292"/>
    </row>
    <row r="5" spans="1:9" ht="48" customHeight="1" thickBot="1">
      <c r="A5" s="293"/>
      <c r="B5" s="294"/>
      <c r="C5" s="295"/>
      <c r="D5" s="296"/>
      <c r="E5" s="297"/>
      <c r="F5" s="298"/>
      <c r="G5" s="299"/>
      <c r="H5" s="300"/>
      <c r="I5" s="301"/>
    </row>
    <row r="6" spans="1:9" ht="72.75" customHeight="1" thickBot="1">
      <c r="A6" s="302"/>
      <c r="B6" s="303"/>
      <c r="C6" s="304"/>
      <c r="D6" s="305"/>
      <c r="E6" s="306"/>
      <c r="F6" s="307"/>
      <c r="G6" s="308" t="s">
        <v>483</v>
      </c>
      <c r="H6" s="309" t="s">
        <v>484</v>
      </c>
      <c r="I6" s="310" t="s">
        <v>61</v>
      </c>
    </row>
    <row r="7" spans="1:9" ht="29.25" customHeight="1"/>
    <row r="8" spans="1:9" s="320" customFormat="1" ht="54.75" customHeight="1">
      <c r="A8" s="312">
        <v>1</v>
      </c>
      <c r="B8" s="313" t="s">
        <v>485</v>
      </c>
      <c r="C8" s="314"/>
      <c r="D8" s="314"/>
      <c r="E8" s="315"/>
      <c r="F8" s="316" t="s">
        <v>481</v>
      </c>
      <c r="G8" s="317" t="s">
        <v>486</v>
      </c>
      <c r="H8" s="318"/>
      <c r="I8" s="319"/>
    </row>
    <row r="9" spans="1:9" s="320" customFormat="1" ht="54.75" customHeight="1">
      <c r="A9" s="312">
        <v>2</v>
      </c>
      <c r="B9" s="313" t="s">
        <v>487</v>
      </c>
      <c r="C9" s="314"/>
      <c r="D9" s="314"/>
      <c r="E9" s="315"/>
      <c r="F9" s="316" t="s">
        <v>488</v>
      </c>
      <c r="G9" s="317" t="s">
        <v>486</v>
      </c>
      <c r="H9" s="318"/>
      <c r="I9" s="319"/>
    </row>
    <row r="10" spans="1:9" s="320" customFormat="1" ht="54.75" customHeight="1">
      <c r="A10" s="312">
        <v>3</v>
      </c>
      <c r="B10" s="313" t="s">
        <v>489</v>
      </c>
      <c r="C10" s="314"/>
      <c r="D10" s="314"/>
      <c r="E10" s="315"/>
      <c r="F10" s="316" t="s">
        <v>490</v>
      </c>
      <c r="G10" s="317" t="s">
        <v>486</v>
      </c>
      <c r="H10" s="318"/>
      <c r="I10" s="319"/>
    </row>
    <row r="11" spans="1:9" s="320" customFormat="1" ht="54.75" customHeight="1">
      <c r="A11" s="312">
        <v>4</v>
      </c>
      <c r="B11" s="313" t="s">
        <v>491</v>
      </c>
      <c r="C11" s="314"/>
      <c r="D11" s="314"/>
      <c r="E11" s="315"/>
      <c r="F11" s="316" t="s">
        <v>481</v>
      </c>
      <c r="G11" s="317" t="s">
        <v>486</v>
      </c>
      <c r="H11" s="318"/>
      <c r="I11" s="319"/>
    </row>
    <row r="12" spans="1:9" s="320" customFormat="1" ht="54.75" customHeight="1">
      <c r="A12" s="312">
        <v>5</v>
      </c>
      <c r="B12" s="313" t="s">
        <v>492</v>
      </c>
      <c r="C12" s="314"/>
      <c r="D12" s="314"/>
      <c r="E12" s="315"/>
      <c r="F12" s="316" t="s">
        <v>490</v>
      </c>
      <c r="G12" s="317" t="s">
        <v>486</v>
      </c>
      <c r="H12" s="318"/>
      <c r="I12" s="319"/>
    </row>
    <row r="13" spans="1:9" s="320" customFormat="1" ht="54.75" customHeight="1">
      <c r="A13" s="312">
        <v>6</v>
      </c>
      <c r="B13" s="313" t="s">
        <v>494</v>
      </c>
      <c r="C13" s="314"/>
      <c r="D13" s="314"/>
      <c r="E13" s="315"/>
      <c r="F13" s="316" t="s">
        <v>490</v>
      </c>
      <c r="G13" s="317" t="s">
        <v>486</v>
      </c>
      <c r="H13" s="318"/>
      <c r="I13" s="319"/>
    </row>
    <row r="14" spans="1:9" s="320" customFormat="1" ht="54.75" customHeight="1">
      <c r="A14" s="312">
        <v>7</v>
      </c>
      <c r="B14" s="313" t="s">
        <v>495</v>
      </c>
      <c r="C14" s="314"/>
      <c r="D14" s="314"/>
      <c r="E14" s="315"/>
      <c r="F14" s="316" t="s">
        <v>490</v>
      </c>
      <c r="G14" s="317" t="s">
        <v>486</v>
      </c>
      <c r="H14" s="318"/>
      <c r="I14" s="319"/>
    </row>
    <row r="15" spans="1:9" s="320" customFormat="1" ht="54.75" customHeight="1">
      <c r="A15" s="312">
        <v>8</v>
      </c>
      <c r="B15" s="313" t="s">
        <v>496</v>
      </c>
      <c r="C15" s="314"/>
      <c r="D15" s="314"/>
      <c r="E15" s="315"/>
      <c r="F15" s="316" t="s">
        <v>481</v>
      </c>
      <c r="G15" s="317" t="s">
        <v>486</v>
      </c>
      <c r="H15" s="318"/>
      <c r="I15" s="319"/>
    </row>
    <row r="16" spans="1:9" s="320" customFormat="1" ht="54.75" customHeight="1">
      <c r="A16" s="312">
        <v>9</v>
      </c>
      <c r="B16" s="313" t="s">
        <v>497</v>
      </c>
      <c r="C16" s="314"/>
      <c r="D16" s="314"/>
      <c r="E16" s="315"/>
      <c r="F16" s="316" t="s">
        <v>481</v>
      </c>
      <c r="G16" s="317" t="s">
        <v>486</v>
      </c>
      <c r="H16" s="318"/>
      <c r="I16" s="319"/>
    </row>
    <row r="17" spans="1:9" s="320" customFormat="1" ht="54.75" customHeight="1">
      <c r="A17" s="312">
        <v>10</v>
      </c>
      <c r="B17" s="313" t="s">
        <v>498</v>
      </c>
      <c r="C17" s="314"/>
      <c r="D17" s="314"/>
      <c r="E17" s="315"/>
      <c r="F17" s="316" t="s">
        <v>481</v>
      </c>
      <c r="G17" s="317" t="s">
        <v>486</v>
      </c>
      <c r="H17" s="318"/>
      <c r="I17" s="319"/>
    </row>
    <row r="18" spans="1:9" s="320" customFormat="1" ht="54.75" customHeight="1">
      <c r="A18" s="312">
        <v>11</v>
      </c>
      <c r="B18" s="313" t="s">
        <v>499</v>
      </c>
      <c r="C18" s="314"/>
      <c r="D18" s="314"/>
      <c r="E18" s="315"/>
      <c r="F18" s="316" t="s">
        <v>481</v>
      </c>
      <c r="G18" s="317" t="s">
        <v>486</v>
      </c>
      <c r="H18" s="318"/>
      <c r="I18" s="319"/>
    </row>
    <row r="19" spans="1:9" s="320" customFormat="1" ht="54.75" customHeight="1">
      <c r="A19" s="312">
        <v>12</v>
      </c>
      <c r="B19" s="313" t="s">
        <v>500</v>
      </c>
      <c r="C19" s="314"/>
      <c r="D19" s="314"/>
      <c r="E19" s="315"/>
      <c r="F19" s="316" t="s">
        <v>481</v>
      </c>
      <c r="G19" s="317" t="s">
        <v>486</v>
      </c>
      <c r="H19" s="318"/>
      <c r="I19" s="319"/>
    </row>
    <row r="20" spans="1:9" s="320" customFormat="1" ht="54.75" customHeight="1">
      <c r="A20" s="312">
        <v>13</v>
      </c>
      <c r="B20" s="313" t="s">
        <v>501</v>
      </c>
      <c r="C20" s="314"/>
      <c r="D20" s="314"/>
      <c r="E20" s="315"/>
      <c r="F20" s="316" t="s">
        <v>481</v>
      </c>
      <c r="G20" s="317" t="s">
        <v>486</v>
      </c>
      <c r="H20" s="318"/>
      <c r="I20" s="319"/>
    </row>
    <row r="21" spans="1:9" s="320" customFormat="1" ht="54.75" customHeight="1">
      <c r="A21" s="312">
        <v>14</v>
      </c>
      <c r="B21" s="313" t="s">
        <v>503</v>
      </c>
      <c r="C21" s="314"/>
      <c r="D21" s="314"/>
      <c r="E21" s="315"/>
      <c r="F21" s="316" t="s">
        <v>488</v>
      </c>
      <c r="G21" s="317" t="s">
        <v>486</v>
      </c>
      <c r="H21" s="318"/>
      <c r="I21" s="319"/>
    </row>
    <row r="22" spans="1:9" s="320" customFormat="1" ht="54.75" customHeight="1">
      <c r="A22" s="312">
        <v>15</v>
      </c>
      <c r="B22" s="313" t="s">
        <v>504</v>
      </c>
      <c r="C22" s="314"/>
      <c r="D22" s="314"/>
      <c r="E22" s="315"/>
      <c r="F22" s="316" t="s">
        <v>481</v>
      </c>
      <c r="G22" s="317" t="s">
        <v>486</v>
      </c>
      <c r="H22" s="318"/>
      <c r="I22" s="319"/>
    </row>
    <row r="23" spans="1:9" s="320" customFormat="1" ht="54.75" customHeight="1">
      <c r="A23" s="312">
        <v>16</v>
      </c>
      <c r="B23" s="313" t="s">
        <v>505</v>
      </c>
      <c r="C23" s="314"/>
      <c r="D23" s="314"/>
      <c r="E23" s="315"/>
      <c r="F23" s="316" t="s">
        <v>488</v>
      </c>
      <c r="G23" s="317" t="s">
        <v>486</v>
      </c>
      <c r="H23" s="318"/>
      <c r="I23" s="319"/>
    </row>
    <row r="24" spans="1:9" s="320" customFormat="1" ht="54.75" customHeight="1">
      <c r="A24" s="312">
        <v>17</v>
      </c>
      <c r="B24" s="313" t="s">
        <v>506</v>
      </c>
      <c r="C24" s="314"/>
      <c r="D24" s="314"/>
      <c r="E24" s="315"/>
      <c r="F24" s="316" t="s">
        <v>507</v>
      </c>
      <c r="G24" s="317" t="s">
        <v>486</v>
      </c>
      <c r="H24" s="318"/>
      <c r="I24" s="319"/>
    </row>
    <row r="25" spans="1:9" s="320" customFormat="1" ht="54.75" customHeight="1">
      <c r="A25" s="312">
        <v>18</v>
      </c>
      <c r="B25" s="313" t="s">
        <v>508</v>
      </c>
      <c r="C25" s="314"/>
      <c r="D25" s="314"/>
      <c r="E25" s="315"/>
      <c r="F25" s="316" t="s">
        <v>507</v>
      </c>
      <c r="G25" s="317" t="s">
        <v>486</v>
      </c>
      <c r="H25" s="318"/>
      <c r="I25" s="319"/>
    </row>
    <row r="26" spans="1:9" s="320" customFormat="1" ht="54.75" customHeight="1">
      <c r="A26" s="312">
        <v>19</v>
      </c>
      <c r="B26" s="313" t="s">
        <v>509</v>
      </c>
      <c r="C26" s="314"/>
      <c r="D26" s="314"/>
      <c r="E26" s="315"/>
      <c r="F26" s="316" t="s">
        <v>481</v>
      </c>
      <c r="G26" s="317" t="s">
        <v>486</v>
      </c>
      <c r="H26" s="318"/>
      <c r="I26" s="319"/>
    </row>
    <row r="27" spans="1:9" s="320" customFormat="1" ht="54.75" customHeight="1">
      <c r="A27" s="312">
        <v>20</v>
      </c>
      <c r="B27" s="313" t="s">
        <v>510</v>
      </c>
      <c r="C27" s="314"/>
      <c r="D27" s="314"/>
      <c r="E27" s="315"/>
      <c r="F27" s="316" t="s">
        <v>481</v>
      </c>
      <c r="G27" s="317" t="s">
        <v>486</v>
      </c>
      <c r="H27" s="318"/>
      <c r="I27" s="319"/>
    </row>
    <row r="28" spans="1:9" s="320" customFormat="1" ht="54.75" customHeight="1">
      <c r="A28" s="312">
        <v>21</v>
      </c>
      <c r="B28" s="313" t="s">
        <v>511</v>
      </c>
      <c r="C28" s="314"/>
      <c r="D28" s="314"/>
      <c r="E28" s="315"/>
      <c r="F28" s="316" t="s">
        <v>507</v>
      </c>
      <c r="G28" s="316"/>
      <c r="H28" s="317" t="s">
        <v>486</v>
      </c>
      <c r="I28" s="322" t="s">
        <v>541</v>
      </c>
    </row>
    <row r="29" spans="1:9" s="320" customFormat="1" ht="54.75" customHeight="1">
      <c r="A29" s="312">
        <v>22</v>
      </c>
      <c r="B29" s="313" t="s">
        <v>512</v>
      </c>
      <c r="C29" s="314"/>
      <c r="D29" s="314"/>
      <c r="E29" s="315"/>
      <c r="F29" s="316" t="s">
        <v>481</v>
      </c>
      <c r="G29" s="317" t="s">
        <v>486</v>
      </c>
      <c r="H29" s="318"/>
      <c r="I29" s="319"/>
    </row>
    <row r="30" spans="1:9" s="320" customFormat="1" ht="142.5" customHeight="1">
      <c r="A30" s="312">
        <v>23</v>
      </c>
      <c r="B30" s="313" t="s">
        <v>513</v>
      </c>
      <c r="C30" s="314"/>
      <c r="D30" s="314"/>
      <c r="E30" s="315"/>
      <c r="F30" s="316" t="s">
        <v>481</v>
      </c>
      <c r="G30" s="317" t="s">
        <v>486</v>
      </c>
      <c r="H30" s="318"/>
      <c r="I30" s="319"/>
    </row>
    <row r="31" spans="1:9" s="320" customFormat="1" ht="74.25" customHeight="1">
      <c r="A31" s="312">
        <v>24</v>
      </c>
      <c r="B31" s="313" t="s">
        <v>515</v>
      </c>
      <c r="C31" s="314"/>
      <c r="D31" s="314"/>
      <c r="E31" s="315"/>
      <c r="F31" s="316" t="s">
        <v>481</v>
      </c>
      <c r="G31" s="317" t="s">
        <v>486</v>
      </c>
      <c r="H31" s="318"/>
      <c r="I31" s="319"/>
    </row>
    <row r="32" spans="1:9" s="320" customFormat="1" ht="126.75" customHeight="1">
      <c r="A32" s="312">
        <v>25</v>
      </c>
      <c r="B32" s="313" t="s">
        <v>516</v>
      </c>
      <c r="C32" s="314"/>
      <c r="D32" s="314"/>
      <c r="E32" s="315"/>
      <c r="F32" s="316" t="s">
        <v>481</v>
      </c>
      <c r="G32" s="317" t="s">
        <v>486</v>
      </c>
      <c r="H32" s="318"/>
      <c r="I32" s="319"/>
    </row>
    <row r="33" spans="1:9" s="320" customFormat="1" ht="54.75" customHeight="1">
      <c r="A33" s="312">
        <v>26</v>
      </c>
      <c r="B33" s="313" t="s">
        <v>517</v>
      </c>
      <c r="C33" s="314"/>
      <c r="D33" s="314"/>
      <c r="E33" s="315"/>
      <c r="F33" s="316" t="s">
        <v>481</v>
      </c>
      <c r="G33" s="317" t="s">
        <v>486</v>
      </c>
      <c r="H33" s="318"/>
      <c r="I33" s="319"/>
    </row>
    <row r="34" spans="1:9" s="320" customFormat="1" ht="54.75" customHeight="1">
      <c r="A34" s="312">
        <v>27</v>
      </c>
      <c r="B34" s="313" t="s">
        <v>518</v>
      </c>
      <c r="C34" s="314"/>
      <c r="D34" s="314"/>
      <c r="E34" s="315"/>
      <c r="F34" s="316" t="s">
        <v>481</v>
      </c>
      <c r="G34" s="317" t="s">
        <v>486</v>
      </c>
      <c r="H34" s="318"/>
      <c r="I34" s="319"/>
    </row>
    <row r="35" spans="1:9" s="320" customFormat="1" ht="54.75" customHeight="1">
      <c r="A35" s="312">
        <v>28</v>
      </c>
      <c r="B35" s="313" t="s">
        <v>519</v>
      </c>
      <c r="C35" s="314"/>
      <c r="D35" s="314"/>
      <c r="E35" s="315"/>
      <c r="F35" s="316" t="s">
        <v>481</v>
      </c>
      <c r="G35" s="317" t="s">
        <v>486</v>
      </c>
      <c r="H35" s="318"/>
      <c r="I35" s="319"/>
    </row>
    <row r="36" spans="1:9" s="320" customFormat="1" ht="54.75" customHeight="1">
      <c r="A36" s="312">
        <v>29</v>
      </c>
      <c r="B36" s="313" t="s">
        <v>520</v>
      </c>
      <c r="C36" s="314"/>
      <c r="D36" s="314"/>
      <c r="E36" s="315"/>
      <c r="F36" s="316" t="s">
        <v>481</v>
      </c>
      <c r="G36" s="317" t="s">
        <v>486</v>
      </c>
      <c r="H36" s="318"/>
      <c r="I36" s="319"/>
    </row>
    <row r="37" spans="1:9" s="320" customFormat="1" ht="54.75" customHeight="1">
      <c r="A37" s="312">
        <v>30</v>
      </c>
      <c r="B37" s="313" t="s">
        <v>521</v>
      </c>
      <c r="C37" s="314"/>
      <c r="D37" s="314"/>
      <c r="E37" s="315"/>
      <c r="F37" s="316" t="s">
        <v>488</v>
      </c>
      <c r="G37" s="317" t="s">
        <v>486</v>
      </c>
      <c r="H37" s="318"/>
      <c r="I37" s="319"/>
    </row>
    <row r="38" spans="1:9" s="320" customFormat="1" ht="54.75" customHeight="1">
      <c r="A38" s="312">
        <v>31</v>
      </c>
      <c r="B38" s="313" t="s">
        <v>522</v>
      </c>
      <c r="C38" s="314"/>
      <c r="D38" s="314"/>
      <c r="E38" s="315"/>
      <c r="F38" s="316" t="s">
        <v>488</v>
      </c>
      <c r="G38" s="317" t="s">
        <v>486</v>
      </c>
      <c r="H38" s="318"/>
      <c r="I38" s="319"/>
    </row>
    <row r="39" spans="1:9" s="320" customFormat="1" ht="87.75" customHeight="1">
      <c r="A39" s="312">
        <v>32</v>
      </c>
      <c r="B39" s="313" t="s">
        <v>523</v>
      </c>
      <c r="C39" s="314"/>
      <c r="D39" s="314"/>
      <c r="E39" s="315"/>
      <c r="F39" s="316" t="s">
        <v>488</v>
      </c>
      <c r="G39" s="317" t="s">
        <v>486</v>
      </c>
      <c r="H39" s="318"/>
      <c r="I39" s="319"/>
    </row>
    <row r="40" spans="1:9" s="320" customFormat="1" ht="63" customHeight="1">
      <c r="A40" s="312">
        <v>33</v>
      </c>
      <c r="B40" s="313" t="s">
        <v>524</v>
      </c>
      <c r="C40" s="314"/>
      <c r="D40" s="314"/>
      <c r="E40" s="315"/>
      <c r="F40" s="316" t="s">
        <v>488</v>
      </c>
      <c r="G40" s="317" t="s">
        <v>486</v>
      </c>
      <c r="H40" s="318"/>
      <c r="I40" s="319"/>
    </row>
    <row r="41" spans="1:9" s="320" customFormat="1" ht="63" customHeight="1">
      <c r="A41" s="312">
        <v>34</v>
      </c>
      <c r="B41" s="313" t="s">
        <v>525</v>
      </c>
      <c r="C41" s="314"/>
      <c r="D41" s="314"/>
      <c r="E41" s="315"/>
      <c r="F41" s="316" t="s">
        <v>488</v>
      </c>
      <c r="G41" s="317" t="s">
        <v>486</v>
      </c>
      <c r="H41" s="318"/>
      <c r="I41" s="319"/>
    </row>
    <row r="42" spans="1:9" s="320" customFormat="1" ht="63" customHeight="1">
      <c r="A42" s="312">
        <v>35</v>
      </c>
      <c r="B42" s="313" t="s">
        <v>526</v>
      </c>
      <c r="C42" s="314"/>
      <c r="D42" s="314"/>
      <c r="E42" s="315"/>
      <c r="F42" s="316" t="s">
        <v>488</v>
      </c>
      <c r="G42" s="317" t="s">
        <v>486</v>
      </c>
      <c r="H42" s="318"/>
      <c r="I42" s="319"/>
    </row>
    <row r="43" spans="1:9" s="320" customFormat="1" ht="63" customHeight="1">
      <c r="A43" s="312">
        <v>36</v>
      </c>
      <c r="B43" s="313" t="s">
        <v>527</v>
      </c>
      <c r="C43" s="314"/>
      <c r="D43" s="314"/>
      <c r="E43" s="315"/>
      <c r="F43" s="316" t="s">
        <v>528</v>
      </c>
      <c r="G43" s="317" t="s">
        <v>486</v>
      </c>
      <c r="H43" s="318"/>
      <c r="I43" s="319"/>
    </row>
    <row r="44" spans="1:9" s="320" customFormat="1" ht="51" customHeight="1">
      <c r="A44" s="312">
        <v>37</v>
      </c>
      <c r="B44" s="313" t="s">
        <v>529</v>
      </c>
      <c r="C44" s="314"/>
      <c r="D44" s="314"/>
      <c r="E44" s="315"/>
      <c r="F44" s="316" t="s">
        <v>490</v>
      </c>
      <c r="G44" s="317" t="s">
        <v>486</v>
      </c>
      <c r="H44" s="318"/>
      <c r="I44" s="319"/>
    </row>
    <row r="45" spans="1:9" s="320" customFormat="1" ht="51" customHeight="1">
      <c r="A45" s="312">
        <v>38</v>
      </c>
      <c r="B45" s="313" t="s">
        <v>530</v>
      </c>
      <c r="C45" s="314"/>
      <c r="D45" s="314"/>
      <c r="E45" s="315"/>
      <c r="F45" s="316" t="s">
        <v>481</v>
      </c>
      <c r="G45" s="317" t="s">
        <v>486</v>
      </c>
      <c r="H45" s="318"/>
      <c r="I45" s="319"/>
    </row>
    <row r="46" spans="1:9" s="320" customFormat="1" ht="51" customHeight="1">
      <c r="A46" s="312">
        <v>39</v>
      </c>
      <c r="B46" s="313" t="s">
        <v>531</v>
      </c>
      <c r="C46" s="314"/>
      <c r="D46" s="314"/>
      <c r="E46" s="315"/>
      <c r="F46" s="316" t="s">
        <v>532</v>
      </c>
      <c r="G46" s="317" t="s">
        <v>486</v>
      </c>
      <c r="H46" s="318"/>
      <c r="I46" s="319"/>
    </row>
    <row r="47" spans="1:9" s="320" customFormat="1" ht="51" customHeight="1">
      <c r="A47" s="312">
        <v>40</v>
      </c>
      <c r="B47" s="313" t="s">
        <v>533</v>
      </c>
      <c r="C47" s="314"/>
      <c r="D47" s="314"/>
      <c r="E47" s="315"/>
      <c r="F47" s="316" t="s">
        <v>532</v>
      </c>
      <c r="G47" s="317" t="s">
        <v>486</v>
      </c>
      <c r="H47" s="318"/>
      <c r="I47" s="319"/>
    </row>
    <row r="48" spans="1:9" s="320" customFormat="1" ht="51" customHeight="1">
      <c r="A48" s="312">
        <v>41</v>
      </c>
      <c r="B48" s="313" t="s">
        <v>534</v>
      </c>
      <c r="C48" s="314"/>
      <c r="D48" s="314"/>
      <c r="E48" s="315"/>
      <c r="F48" s="316" t="s">
        <v>481</v>
      </c>
      <c r="G48" s="317" t="s">
        <v>486</v>
      </c>
      <c r="H48" s="318"/>
      <c r="I48" s="319"/>
    </row>
    <row r="49" spans="1:9" s="320" customFormat="1" ht="51" customHeight="1">
      <c r="A49" s="312">
        <v>42</v>
      </c>
      <c r="B49" s="313" t="s">
        <v>535</v>
      </c>
      <c r="C49" s="314"/>
      <c r="D49" s="314"/>
      <c r="E49" s="315"/>
      <c r="F49" s="316" t="s">
        <v>481</v>
      </c>
      <c r="G49" s="317" t="s">
        <v>486</v>
      </c>
      <c r="H49" s="318"/>
      <c r="I49" s="319"/>
    </row>
    <row r="50" spans="1:9" s="320" customFormat="1" ht="51" customHeight="1">
      <c r="A50" s="312">
        <v>43</v>
      </c>
      <c r="B50" s="313" t="s">
        <v>536</v>
      </c>
      <c r="C50" s="314"/>
      <c r="D50" s="314"/>
      <c r="E50" s="315"/>
      <c r="F50" s="316" t="s">
        <v>481</v>
      </c>
      <c r="G50" s="317" t="s">
        <v>486</v>
      </c>
      <c r="H50" s="318"/>
      <c r="I50" s="319"/>
    </row>
    <row r="51" spans="1:9" s="320" customFormat="1" ht="51" customHeight="1">
      <c r="A51" s="312">
        <v>44</v>
      </c>
      <c r="B51" s="313" t="s">
        <v>537</v>
      </c>
      <c r="C51" s="314"/>
      <c r="D51" s="314"/>
      <c r="E51" s="315"/>
      <c r="F51" s="316" t="s">
        <v>481</v>
      </c>
      <c r="G51" s="317" t="s">
        <v>486</v>
      </c>
      <c r="H51" s="318"/>
      <c r="I51" s="319"/>
    </row>
    <row r="52" spans="1:9" s="320" customFormat="1" ht="51" customHeight="1">
      <c r="A52" s="312">
        <v>45</v>
      </c>
      <c r="B52" s="313" t="s">
        <v>538</v>
      </c>
      <c r="C52" s="314"/>
      <c r="D52" s="314"/>
      <c r="E52" s="315"/>
      <c r="F52" s="316" t="s">
        <v>481</v>
      </c>
      <c r="G52" s="317" t="s">
        <v>486</v>
      </c>
      <c r="H52" s="318"/>
      <c r="I52" s="319"/>
    </row>
    <row r="53" spans="1:9" s="320" customFormat="1" ht="51" customHeight="1">
      <c r="A53" s="312">
        <v>46</v>
      </c>
      <c r="B53" s="313" t="s">
        <v>539</v>
      </c>
      <c r="C53" s="314"/>
      <c r="D53" s="314"/>
      <c r="E53" s="315"/>
      <c r="F53" s="316" t="s">
        <v>481</v>
      </c>
      <c r="G53" s="317" t="s">
        <v>486</v>
      </c>
      <c r="H53" s="318"/>
      <c r="I53" s="319"/>
    </row>
    <row r="54" spans="1:9" s="320" customFormat="1" ht="49.5" customHeight="1">
      <c r="A54" s="312">
        <v>47</v>
      </c>
      <c r="B54" s="313" t="s">
        <v>540</v>
      </c>
      <c r="C54" s="314"/>
      <c r="D54" s="314"/>
      <c r="E54" s="315"/>
      <c r="F54" s="316" t="s">
        <v>481</v>
      </c>
      <c r="G54" s="317" t="s">
        <v>486</v>
      </c>
      <c r="H54" s="318"/>
      <c r="I54" s="319"/>
    </row>
    <row r="55" spans="1:9" s="320" customFormat="1" ht="49.5" customHeight="1">
      <c r="A55" s="312">
        <v>48</v>
      </c>
      <c r="B55" s="313" t="s">
        <v>542</v>
      </c>
      <c r="C55" s="314"/>
      <c r="D55" s="314"/>
      <c r="E55" s="315"/>
      <c r="F55" s="316" t="s">
        <v>481</v>
      </c>
      <c r="G55" s="317" t="s">
        <v>486</v>
      </c>
      <c r="H55" s="318"/>
      <c r="I55" s="319"/>
    </row>
    <row r="56" spans="1:9" s="320" customFormat="1" ht="49.5" customHeight="1">
      <c r="A56" s="312">
        <v>49</v>
      </c>
      <c r="B56" s="313" t="s">
        <v>543</v>
      </c>
      <c r="C56" s="314"/>
      <c r="D56" s="314"/>
      <c r="E56" s="315"/>
      <c r="F56" s="316" t="s">
        <v>481</v>
      </c>
      <c r="G56" s="317" t="s">
        <v>486</v>
      </c>
      <c r="H56" s="318"/>
      <c r="I56" s="319"/>
    </row>
    <row r="57" spans="1:9" s="320" customFormat="1" ht="49.5" customHeight="1">
      <c r="A57" s="312">
        <v>50</v>
      </c>
      <c r="B57" s="313" t="s">
        <v>544</v>
      </c>
      <c r="C57" s="314"/>
      <c r="D57" s="314"/>
      <c r="E57" s="315"/>
      <c r="F57" s="316" t="s">
        <v>481</v>
      </c>
      <c r="G57" s="317" t="s">
        <v>486</v>
      </c>
      <c r="H57" s="318"/>
      <c r="I57" s="319"/>
    </row>
    <row r="58" spans="1:9" s="320" customFormat="1" ht="49.5" customHeight="1">
      <c r="A58" s="312">
        <v>51</v>
      </c>
      <c r="B58" s="313" t="s">
        <v>545</v>
      </c>
      <c r="C58" s="314"/>
      <c r="D58" s="314"/>
      <c r="E58" s="315"/>
      <c r="F58" s="316" t="s">
        <v>481</v>
      </c>
      <c r="G58" s="317" t="s">
        <v>486</v>
      </c>
      <c r="H58" s="318"/>
      <c r="I58" s="319"/>
    </row>
    <row r="59" spans="1:9" s="320" customFormat="1" ht="49.5" customHeight="1">
      <c r="A59" s="312">
        <v>52</v>
      </c>
      <c r="B59" s="313" t="s">
        <v>546</v>
      </c>
      <c r="C59" s="314"/>
      <c r="D59" s="314"/>
      <c r="E59" s="315"/>
      <c r="F59" s="316" t="s">
        <v>481</v>
      </c>
      <c r="G59" s="317" t="s">
        <v>486</v>
      </c>
      <c r="H59" s="318"/>
      <c r="I59" s="319"/>
    </row>
    <row r="60" spans="1:9" s="320" customFormat="1" ht="63" customHeight="1">
      <c r="A60" s="312">
        <v>53</v>
      </c>
      <c r="B60" s="313" t="s">
        <v>547</v>
      </c>
      <c r="C60" s="314"/>
      <c r="D60" s="314"/>
      <c r="E60" s="315"/>
      <c r="F60" s="316" t="s">
        <v>481</v>
      </c>
      <c r="G60" s="321"/>
      <c r="H60" s="317" t="s">
        <v>486</v>
      </c>
      <c r="I60" s="322" t="s">
        <v>622</v>
      </c>
    </row>
    <row r="61" spans="1:9" s="320" customFormat="1" ht="49.5" customHeight="1">
      <c r="A61" s="312">
        <v>54</v>
      </c>
      <c r="B61" s="313" t="s">
        <v>548</v>
      </c>
      <c r="C61" s="314"/>
      <c r="D61" s="314"/>
      <c r="E61" s="315"/>
      <c r="F61" s="316" t="s">
        <v>549</v>
      </c>
      <c r="G61" s="317" t="s">
        <v>486</v>
      </c>
      <c r="H61" s="318"/>
      <c r="I61" s="319"/>
    </row>
    <row r="62" spans="1:9" s="320" customFormat="1" ht="49.5" customHeight="1">
      <c r="A62" s="312">
        <v>55</v>
      </c>
      <c r="B62" s="313" t="s">
        <v>550</v>
      </c>
      <c r="C62" s="314"/>
      <c r="D62" s="314"/>
      <c r="E62" s="315"/>
      <c r="F62" s="316" t="s">
        <v>549</v>
      </c>
      <c r="G62" s="317" t="s">
        <v>486</v>
      </c>
      <c r="H62" s="318"/>
      <c r="I62" s="319"/>
    </row>
    <row r="63" spans="1:9" s="320" customFormat="1" ht="49.5" customHeight="1">
      <c r="A63" s="312">
        <v>56</v>
      </c>
      <c r="B63" s="313" t="s">
        <v>551</v>
      </c>
      <c r="C63" s="314"/>
      <c r="D63" s="314"/>
      <c r="E63" s="315"/>
      <c r="F63" s="316" t="s">
        <v>481</v>
      </c>
      <c r="G63" s="317" t="s">
        <v>486</v>
      </c>
      <c r="H63" s="318"/>
      <c r="I63" s="319"/>
    </row>
    <row r="64" spans="1:9" s="320" customFormat="1" ht="49.5" customHeight="1">
      <c r="A64" s="312">
        <v>57</v>
      </c>
      <c r="B64" s="313" t="s">
        <v>552</v>
      </c>
      <c r="C64" s="314"/>
      <c r="D64" s="314"/>
      <c r="E64" s="315"/>
      <c r="F64" s="316" t="s">
        <v>481</v>
      </c>
      <c r="G64" s="317" t="s">
        <v>486</v>
      </c>
      <c r="H64" s="318"/>
      <c r="I64" s="319"/>
    </row>
    <row r="65" spans="1:9" s="320" customFormat="1" ht="49.5" customHeight="1">
      <c r="A65" s="312">
        <v>58</v>
      </c>
      <c r="B65" s="313" t="s">
        <v>553</v>
      </c>
      <c r="C65" s="314"/>
      <c r="D65" s="314"/>
      <c r="E65" s="315"/>
      <c r="F65" s="316" t="s">
        <v>481</v>
      </c>
      <c r="G65" s="317" t="s">
        <v>486</v>
      </c>
      <c r="H65" s="318"/>
      <c r="I65" s="319"/>
    </row>
    <row r="66" spans="1:9" s="320" customFormat="1" ht="49.5" customHeight="1">
      <c r="A66" s="312">
        <v>59</v>
      </c>
      <c r="B66" s="313" t="s">
        <v>554</v>
      </c>
      <c r="C66" s="314"/>
      <c r="D66" s="314"/>
      <c r="E66" s="315"/>
      <c r="F66" s="316" t="s">
        <v>481</v>
      </c>
      <c r="G66" s="317" t="s">
        <v>486</v>
      </c>
      <c r="H66" s="318"/>
      <c r="I66" s="319"/>
    </row>
    <row r="67" spans="1:9" s="320" customFormat="1" ht="49.5" customHeight="1">
      <c r="A67" s="312">
        <v>60</v>
      </c>
      <c r="B67" s="313" t="s">
        <v>555</v>
      </c>
      <c r="C67" s="314"/>
      <c r="D67" s="314"/>
      <c r="E67" s="315"/>
      <c r="F67" s="316" t="s">
        <v>556</v>
      </c>
      <c r="G67" s="317" t="s">
        <v>486</v>
      </c>
      <c r="H67" s="318"/>
      <c r="I67" s="319"/>
    </row>
    <row r="68" spans="1:9" s="320" customFormat="1" ht="49.5" customHeight="1">
      <c r="A68" s="312">
        <v>61</v>
      </c>
      <c r="B68" s="313" t="s">
        <v>557</v>
      </c>
      <c r="C68" s="314"/>
      <c r="D68" s="314"/>
      <c r="E68" s="315"/>
      <c r="F68" s="316" t="s">
        <v>556</v>
      </c>
      <c r="G68" s="317" t="s">
        <v>486</v>
      </c>
      <c r="H68" s="318"/>
      <c r="I68" s="319"/>
    </row>
    <row r="69" spans="1:9" s="320" customFormat="1" ht="49.5" customHeight="1">
      <c r="A69" s="312">
        <v>62</v>
      </c>
      <c r="B69" s="313" t="s">
        <v>558</v>
      </c>
      <c r="C69" s="314"/>
      <c r="D69" s="314"/>
      <c r="E69" s="315"/>
      <c r="F69" s="316" t="s">
        <v>481</v>
      </c>
      <c r="G69" s="317" t="s">
        <v>486</v>
      </c>
      <c r="H69" s="318"/>
      <c r="I69" s="319"/>
    </row>
    <row r="70" spans="1:9" s="320" customFormat="1" ht="49.5" customHeight="1">
      <c r="A70" s="312">
        <v>63</v>
      </c>
      <c r="B70" s="313" t="s">
        <v>559</v>
      </c>
      <c r="C70" s="314"/>
      <c r="D70" s="314"/>
      <c r="E70" s="315"/>
      <c r="F70" s="316" t="s">
        <v>481</v>
      </c>
      <c r="G70" s="317" t="s">
        <v>486</v>
      </c>
      <c r="H70" s="318"/>
      <c r="I70" s="319"/>
    </row>
    <row r="71" spans="1:9" s="320" customFormat="1" ht="49.5" customHeight="1">
      <c r="A71" s="312">
        <v>64</v>
      </c>
      <c r="B71" s="313" t="s">
        <v>560</v>
      </c>
      <c r="C71" s="314"/>
      <c r="D71" s="314"/>
      <c r="E71" s="315"/>
      <c r="F71" s="316" t="s">
        <v>481</v>
      </c>
      <c r="G71" s="317" t="s">
        <v>486</v>
      </c>
      <c r="H71" s="318"/>
      <c r="I71" s="319"/>
    </row>
    <row r="72" spans="1:9" s="320" customFormat="1" ht="46.5" customHeight="1">
      <c r="A72" s="312">
        <v>65</v>
      </c>
      <c r="B72" s="313" t="s">
        <v>561</v>
      </c>
      <c r="C72" s="314"/>
      <c r="D72" s="314"/>
      <c r="E72" s="315"/>
      <c r="F72" s="316" t="s">
        <v>556</v>
      </c>
      <c r="G72" s="317" t="s">
        <v>486</v>
      </c>
      <c r="H72" s="318"/>
      <c r="I72" s="319"/>
    </row>
    <row r="73" spans="1:9" s="320" customFormat="1" ht="44.25" customHeight="1">
      <c r="A73" s="312">
        <v>66</v>
      </c>
      <c r="B73" s="313" t="s">
        <v>562</v>
      </c>
      <c r="C73" s="314"/>
      <c r="D73" s="314"/>
      <c r="E73" s="315"/>
      <c r="F73" s="316" t="s">
        <v>556</v>
      </c>
      <c r="G73" s="317" t="s">
        <v>486</v>
      </c>
      <c r="H73" s="318"/>
      <c r="I73" s="319"/>
    </row>
    <row r="74" spans="1:9" s="320" customFormat="1" ht="54.75" customHeight="1">
      <c r="A74" s="312">
        <v>67</v>
      </c>
      <c r="B74" s="313" t="s">
        <v>563</v>
      </c>
      <c r="C74" s="314"/>
      <c r="D74" s="314"/>
      <c r="E74" s="315"/>
      <c r="F74" s="316" t="s">
        <v>481</v>
      </c>
      <c r="G74" s="317" t="s">
        <v>486</v>
      </c>
      <c r="H74" s="318"/>
      <c r="I74" s="319"/>
    </row>
    <row r="75" spans="1:9" s="320" customFormat="1" ht="49.5" customHeight="1">
      <c r="A75" s="312">
        <v>68</v>
      </c>
      <c r="B75" s="313" t="s">
        <v>564</v>
      </c>
      <c r="C75" s="314"/>
      <c r="D75" s="314"/>
      <c r="E75" s="315"/>
      <c r="F75" s="316" t="s">
        <v>481</v>
      </c>
      <c r="G75" s="317" t="s">
        <v>486</v>
      </c>
      <c r="H75" s="318"/>
      <c r="I75" s="319"/>
    </row>
    <row r="76" spans="1:9" s="320" customFormat="1" ht="54.75" customHeight="1">
      <c r="A76" s="312">
        <v>69</v>
      </c>
      <c r="B76" s="313" t="s">
        <v>565</v>
      </c>
      <c r="C76" s="314"/>
      <c r="D76" s="314"/>
      <c r="E76" s="315"/>
      <c r="F76" s="316" t="s">
        <v>481</v>
      </c>
      <c r="G76" s="317" t="s">
        <v>486</v>
      </c>
      <c r="H76" s="318"/>
      <c r="I76" s="319"/>
    </row>
    <row r="77" spans="1:9" s="320" customFormat="1" ht="54.75" customHeight="1">
      <c r="A77" s="312">
        <v>70</v>
      </c>
      <c r="B77" s="313" t="s">
        <v>566</v>
      </c>
      <c r="C77" s="314"/>
      <c r="D77" s="314"/>
      <c r="E77" s="315"/>
      <c r="F77" s="316" t="s">
        <v>481</v>
      </c>
      <c r="G77" s="317" t="s">
        <v>486</v>
      </c>
      <c r="H77" s="318"/>
      <c r="I77" s="319"/>
    </row>
    <row r="78" spans="1:9" s="320" customFormat="1" ht="54.75" customHeight="1">
      <c r="A78" s="312">
        <v>71</v>
      </c>
      <c r="B78" s="313" t="s">
        <v>567</v>
      </c>
      <c r="C78" s="314"/>
      <c r="D78" s="314"/>
      <c r="E78" s="315"/>
      <c r="F78" s="316" t="s">
        <v>481</v>
      </c>
      <c r="G78" s="317" t="s">
        <v>486</v>
      </c>
      <c r="H78" s="318"/>
      <c r="I78" s="319"/>
    </row>
    <row r="79" spans="1:9" s="320" customFormat="1" ht="54.75" customHeight="1">
      <c r="A79" s="312">
        <v>72</v>
      </c>
      <c r="B79" s="313" t="s">
        <v>568</v>
      </c>
      <c r="C79" s="314"/>
      <c r="D79" s="314"/>
      <c r="E79" s="315"/>
      <c r="F79" s="316" t="s">
        <v>490</v>
      </c>
      <c r="G79" s="317" t="s">
        <v>486</v>
      </c>
      <c r="H79" s="316"/>
      <c r="I79" s="319"/>
    </row>
    <row r="80" spans="1:9" s="320" customFormat="1" ht="54.75" customHeight="1">
      <c r="A80" s="312">
        <v>73</v>
      </c>
      <c r="B80" s="313" t="s">
        <v>569</v>
      </c>
      <c r="C80" s="314"/>
      <c r="D80" s="314"/>
      <c r="E80" s="315"/>
      <c r="F80" s="316" t="s">
        <v>481</v>
      </c>
      <c r="G80" s="321"/>
      <c r="H80" s="317" t="s">
        <v>486</v>
      </c>
      <c r="I80" s="322" t="s">
        <v>541</v>
      </c>
    </row>
    <row r="81" spans="1:9" s="320" customFormat="1" ht="54.75" customHeight="1">
      <c r="A81" s="312">
        <v>74</v>
      </c>
      <c r="B81" s="313" t="s">
        <v>570</v>
      </c>
      <c r="C81" s="314"/>
      <c r="D81" s="314"/>
      <c r="E81" s="315"/>
      <c r="F81" s="316" t="s">
        <v>481</v>
      </c>
      <c r="G81" s="317" t="s">
        <v>486</v>
      </c>
      <c r="H81" s="318"/>
      <c r="I81" s="319"/>
    </row>
    <row r="82" spans="1:9" s="320" customFormat="1" ht="54.75" customHeight="1">
      <c r="A82" s="312">
        <v>75</v>
      </c>
      <c r="B82" s="313" t="s">
        <v>571</v>
      </c>
      <c r="C82" s="314"/>
      <c r="D82" s="314"/>
      <c r="E82" s="315"/>
      <c r="F82" s="316" t="s">
        <v>481</v>
      </c>
      <c r="G82" s="317" t="s">
        <v>486</v>
      </c>
      <c r="H82" s="318"/>
      <c r="I82" s="319"/>
    </row>
    <row r="83" spans="1:9" s="320" customFormat="1" ht="94.5" customHeight="1">
      <c r="A83" s="312">
        <v>76</v>
      </c>
      <c r="B83" s="313" t="s">
        <v>572</v>
      </c>
      <c r="C83" s="314"/>
      <c r="D83" s="314"/>
      <c r="E83" s="315"/>
      <c r="F83" s="316" t="s">
        <v>532</v>
      </c>
      <c r="G83" s="317" t="s">
        <v>486</v>
      </c>
      <c r="H83" s="318"/>
      <c r="I83" s="319"/>
    </row>
    <row r="84" spans="1:9" s="320" customFormat="1" ht="85.5" customHeight="1">
      <c r="A84" s="312">
        <v>77</v>
      </c>
      <c r="B84" s="313" t="s">
        <v>573</v>
      </c>
      <c r="C84" s="314"/>
      <c r="D84" s="314"/>
      <c r="E84" s="315"/>
      <c r="F84" s="316" t="s">
        <v>532</v>
      </c>
      <c r="G84" s="317" t="s">
        <v>486</v>
      </c>
      <c r="H84" s="318"/>
      <c r="I84" s="319"/>
    </row>
    <row r="85" spans="1:9" s="320" customFormat="1" ht="88.5" customHeight="1">
      <c r="A85" s="312">
        <v>78</v>
      </c>
      <c r="B85" s="313" t="s">
        <v>574</v>
      </c>
      <c r="C85" s="314"/>
      <c r="D85" s="314"/>
      <c r="E85" s="315"/>
      <c r="F85" s="316" t="s">
        <v>481</v>
      </c>
      <c r="G85" s="317" t="s">
        <v>486</v>
      </c>
      <c r="H85" s="318"/>
      <c r="I85" s="319"/>
    </row>
    <row r="86" spans="1:9" s="320" customFormat="1" ht="89.25" customHeight="1">
      <c r="A86" s="312">
        <v>79</v>
      </c>
      <c r="B86" s="313" t="s">
        <v>575</v>
      </c>
      <c r="C86" s="314"/>
      <c r="D86" s="314"/>
      <c r="E86" s="315"/>
      <c r="F86" s="316" t="s">
        <v>532</v>
      </c>
      <c r="G86" s="317" t="s">
        <v>486</v>
      </c>
      <c r="H86" s="318"/>
      <c r="I86" s="319"/>
    </row>
    <row r="87" spans="1:9" s="320" customFormat="1" ht="54.75" customHeight="1">
      <c r="A87" s="312">
        <v>80</v>
      </c>
      <c r="B87" s="313" t="s">
        <v>576</v>
      </c>
      <c r="C87" s="314"/>
      <c r="D87" s="314"/>
      <c r="E87" s="315"/>
      <c r="F87" s="316" t="s">
        <v>481</v>
      </c>
      <c r="G87" s="317" t="s">
        <v>486</v>
      </c>
      <c r="H87" s="318"/>
      <c r="I87" s="319"/>
    </row>
    <row r="88" spans="1:9" s="320" customFormat="1" ht="54.75" customHeight="1">
      <c r="A88" s="312">
        <v>81</v>
      </c>
      <c r="B88" s="313" t="s">
        <v>577</v>
      </c>
      <c r="C88" s="314"/>
      <c r="D88" s="314"/>
      <c r="E88" s="315"/>
      <c r="F88" s="316" t="s">
        <v>481</v>
      </c>
      <c r="G88" s="317" t="s">
        <v>486</v>
      </c>
      <c r="H88" s="318"/>
      <c r="I88" s="319"/>
    </row>
    <row r="89" spans="1:9" s="320" customFormat="1" ht="54.75" customHeight="1">
      <c r="A89" s="312">
        <v>82</v>
      </c>
      <c r="B89" s="313" t="s">
        <v>578</v>
      </c>
      <c r="C89" s="314"/>
      <c r="D89" s="314"/>
      <c r="E89" s="315"/>
      <c r="F89" s="316" t="s">
        <v>481</v>
      </c>
      <c r="G89" s="317" t="s">
        <v>486</v>
      </c>
      <c r="H89" s="318"/>
      <c r="I89" s="319"/>
    </row>
    <row r="90" spans="1:9" s="320" customFormat="1" ht="54.75" customHeight="1">
      <c r="A90" s="312">
        <v>83</v>
      </c>
      <c r="B90" s="313" t="s">
        <v>579</v>
      </c>
      <c r="C90" s="314"/>
      <c r="D90" s="314"/>
      <c r="E90" s="315"/>
      <c r="F90" s="316" t="s">
        <v>481</v>
      </c>
      <c r="G90" s="317" t="s">
        <v>486</v>
      </c>
      <c r="H90" s="318"/>
      <c r="I90" s="319"/>
    </row>
    <row r="91" spans="1:9" s="320" customFormat="1" ht="54.75" customHeight="1">
      <c r="A91" s="312">
        <v>84</v>
      </c>
      <c r="B91" s="313" t="s">
        <v>580</v>
      </c>
      <c r="C91" s="314"/>
      <c r="D91" s="314"/>
      <c r="E91" s="315"/>
      <c r="F91" s="316" t="s">
        <v>481</v>
      </c>
      <c r="G91" s="317" t="s">
        <v>486</v>
      </c>
      <c r="H91" s="318"/>
      <c r="I91" s="319"/>
    </row>
    <row r="92" spans="1:9" s="320" customFormat="1" ht="54.75" customHeight="1">
      <c r="A92" s="312">
        <v>85</v>
      </c>
      <c r="B92" s="313" t="s">
        <v>581</v>
      </c>
      <c r="C92" s="314"/>
      <c r="D92" s="314"/>
      <c r="E92" s="315"/>
      <c r="F92" s="316" t="s">
        <v>481</v>
      </c>
      <c r="G92" s="317" t="s">
        <v>486</v>
      </c>
      <c r="H92" s="318"/>
      <c r="I92" s="319"/>
    </row>
    <row r="93" spans="1:9" s="320" customFormat="1" ht="54.75" customHeight="1">
      <c r="A93" s="312">
        <v>86</v>
      </c>
      <c r="B93" s="313" t="s">
        <v>582</v>
      </c>
      <c r="C93" s="314"/>
      <c r="D93" s="314"/>
      <c r="E93" s="315"/>
      <c r="F93" s="316" t="s">
        <v>481</v>
      </c>
      <c r="G93" s="317" t="s">
        <v>486</v>
      </c>
      <c r="H93" s="318"/>
      <c r="I93" s="319"/>
    </row>
    <row r="94" spans="1:9" s="320" customFormat="1" ht="92.25" customHeight="1">
      <c r="A94" s="312">
        <v>87</v>
      </c>
      <c r="B94" s="313" t="s">
        <v>583</v>
      </c>
      <c r="C94" s="314"/>
      <c r="D94" s="314"/>
      <c r="E94" s="315"/>
      <c r="F94" s="316" t="s">
        <v>481</v>
      </c>
      <c r="G94" s="317" t="s">
        <v>486</v>
      </c>
      <c r="H94" s="318"/>
      <c r="I94" s="319"/>
    </row>
    <row r="95" spans="1:9" s="320" customFormat="1" ht="91.5" customHeight="1">
      <c r="A95" s="312">
        <v>88</v>
      </c>
      <c r="B95" s="313" t="s">
        <v>584</v>
      </c>
      <c r="C95" s="314"/>
      <c r="D95" s="314"/>
      <c r="E95" s="315"/>
      <c r="F95" s="316" t="s">
        <v>481</v>
      </c>
      <c r="G95" s="317" t="s">
        <v>486</v>
      </c>
      <c r="H95" s="318"/>
      <c r="I95" s="319"/>
    </row>
    <row r="96" spans="1:9" s="320" customFormat="1" ht="54.75" customHeight="1">
      <c r="A96" s="312">
        <v>89</v>
      </c>
      <c r="B96" s="313" t="s">
        <v>585</v>
      </c>
      <c r="C96" s="314"/>
      <c r="D96" s="314"/>
      <c r="E96" s="315"/>
      <c r="F96" s="316" t="s">
        <v>481</v>
      </c>
      <c r="G96" s="317" t="s">
        <v>486</v>
      </c>
      <c r="H96" s="318"/>
      <c r="I96" s="319"/>
    </row>
    <row r="97" spans="1:9" s="320" customFormat="1" ht="54.75" customHeight="1">
      <c r="A97" s="312">
        <v>90</v>
      </c>
      <c r="B97" s="313" t="s">
        <v>586</v>
      </c>
      <c r="C97" s="314"/>
      <c r="D97" s="314"/>
      <c r="E97" s="315"/>
      <c r="F97" s="316" t="s">
        <v>481</v>
      </c>
      <c r="G97" s="317" t="s">
        <v>486</v>
      </c>
      <c r="H97" s="318"/>
      <c r="I97" s="319"/>
    </row>
    <row r="98" spans="1:9" s="320" customFormat="1" ht="54.75" customHeight="1">
      <c r="A98" s="312">
        <v>91</v>
      </c>
      <c r="B98" s="313" t="s">
        <v>587</v>
      </c>
      <c r="C98" s="314"/>
      <c r="D98" s="314"/>
      <c r="E98" s="315"/>
      <c r="F98" s="316" t="s">
        <v>481</v>
      </c>
      <c r="G98" s="317" t="s">
        <v>486</v>
      </c>
      <c r="H98" s="318"/>
      <c r="I98" s="319"/>
    </row>
    <row r="99" spans="1:9" s="320" customFormat="1" ht="54.75" customHeight="1">
      <c r="A99" s="312">
        <v>92</v>
      </c>
      <c r="B99" s="313" t="s">
        <v>588</v>
      </c>
      <c r="C99" s="314"/>
      <c r="D99" s="314"/>
      <c r="E99" s="315"/>
      <c r="F99" s="316" t="s">
        <v>481</v>
      </c>
      <c r="G99" s="317" t="s">
        <v>486</v>
      </c>
      <c r="H99" s="318"/>
      <c r="I99" s="319"/>
    </row>
    <row r="100" spans="1:9" s="320" customFormat="1" ht="54.75" customHeight="1">
      <c r="A100" s="312">
        <v>93</v>
      </c>
      <c r="B100" s="313" t="s">
        <v>589</v>
      </c>
      <c r="C100" s="314"/>
      <c r="D100" s="314"/>
      <c r="E100" s="315"/>
      <c r="F100" s="316" t="s">
        <v>481</v>
      </c>
      <c r="G100" s="317" t="s">
        <v>486</v>
      </c>
      <c r="H100" s="318"/>
      <c r="I100" s="319"/>
    </row>
    <row r="101" spans="1:9" s="320" customFormat="1" ht="54.75" customHeight="1">
      <c r="A101" s="312">
        <v>94</v>
      </c>
      <c r="B101" s="313" t="s">
        <v>590</v>
      </c>
      <c r="C101" s="314"/>
      <c r="D101" s="314"/>
      <c r="E101" s="315"/>
      <c r="F101" s="316" t="s">
        <v>481</v>
      </c>
      <c r="G101" s="317" t="s">
        <v>486</v>
      </c>
      <c r="H101" s="318"/>
      <c r="I101" s="319"/>
    </row>
    <row r="102" spans="1:9" s="320" customFormat="1" ht="54.75" customHeight="1">
      <c r="A102" s="312">
        <v>95</v>
      </c>
      <c r="B102" s="313" t="s">
        <v>591</v>
      </c>
      <c r="C102" s="314"/>
      <c r="D102" s="314"/>
      <c r="E102" s="315"/>
      <c r="F102" s="316" t="s">
        <v>481</v>
      </c>
      <c r="G102" s="317" t="s">
        <v>486</v>
      </c>
      <c r="H102" s="318"/>
      <c r="I102" s="319"/>
    </row>
    <row r="103" spans="1:9" s="320" customFormat="1" ht="93.75" customHeight="1">
      <c r="A103" s="312">
        <v>96</v>
      </c>
      <c r="B103" s="313" t="s">
        <v>592</v>
      </c>
      <c r="C103" s="314"/>
      <c r="D103" s="314"/>
      <c r="E103" s="315"/>
      <c r="F103" s="316" t="s">
        <v>481</v>
      </c>
      <c r="G103" s="317" t="s">
        <v>486</v>
      </c>
      <c r="H103" s="318"/>
      <c r="I103" s="319"/>
    </row>
    <row r="104" spans="1:9" s="320" customFormat="1" ht="54.75" customHeight="1">
      <c r="A104" s="312">
        <v>97</v>
      </c>
      <c r="B104" s="313" t="s">
        <v>593</v>
      </c>
      <c r="C104" s="314"/>
      <c r="D104" s="314"/>
      <c r="E104" s="315"/>
      <c r="F104" s="316" t="s">
        <v>481</v>
      </c>
      <c r="G104" s="317" t="s">
        <v>486</v>
      </c>
      <c r="H104" s="318"/>
      <c r="I104" s="319"/>
    </row>
    <row r="105" spans="1:9" s="320" customFormat="1" ht="54.75" customHeight="1">
      <c r="A105" s="312">
        <v>98</v>
      </c>
      <c r="B105" s="313" t="s">
        <v>594</v>
      </c>
      <c r="C105" s="314"/>
      <c r="D105" s="314"/>
      <c r="E105" s="315"/>
      <c r="F105" s="316" t="s">
        <v>481</v>
      </c>
      <c r="G105" s="317" t="s">
        <v>486</v>
      </c>
      <c r="H105" s="318"/>
      <c r="I105" s="319"/>
    </row>
    <row r="106" spans="1:9" s="320" customFormat="1" ht="54.75" customHeight="1">
      <c r="A106" s="312">
        <v>99</v>
      </c>
      <c r="B106" s="313" t="s">
        <v>595</v>
      </c>
      <c r="C106" s="314"/>
      <c r="D106" s="314"/>
      <c r="E106" s="315"/>
      <c r="F106" s="316" t="s">
        <v>481</v>
      </c>
      <c r="G106" s="317" t="s">
        <v>486</v>
      </c>
      <c r="H106" s="318"/>
      <c r="I106" s="319"/>
    </row>
    <row r="107" spans="1:9" s="320" customFormat="1" ht="54.75" customHeight="1">
      <c r="A107" s="312">
        <v>100</v>
      </c>
      <c r="B107" s="313" t="s">
        <v>596</v>
      </c>
      <c r="C107" s="314"/>
      <c r="D107" s="314"/>
      <c r="E107" s="315"/>
      <c r="F107" s="316" t="s">
        <v>481</v>
      </c>
      <c r="G107" s="317" t="s">
        <v>486</v>
      </c>
      <c r="H107" s="318"/>
      <c r="I107" s="319"/>
    </row>
    <row r="108" spans="1:9" s="320" customFormat="1" ht="54.75" customHeight="1">
      <c r="A108" s="312">
        <v>101</v>
      </c>
      <c r="B108" s="313" t="s">
        <v>597</v>
      </c>
      <c r="C108" s="314"/>
      <c r="D108" s="314"/>
      <c r="E108" s="315"/>
      <c r="F108" s="316" t="s">
        <v>481</v>
      </c>
      <c r="G108" s="317" t="s">
        <v>486</v>
      </c>
      <c r="H108" s="318"/>
      <c r="I108" s="319"/>
    </row>
    <row r="109" spans="1:9" s="320" customFormat="1" ht="54.75" customHeight="1">
      <c r="A109" s="312">
        <v>102</v>
      </c>
      <c r="B109" s="313" t="s">
        <v>598</v>
      </c>
      <c r="C109" s="314"/>
      <c r="D109" s="314"/>
      <c r="E109" s="315"/>
      <c r="F109" s="316" t="s">
        <v>481</v>
      </c>
      <c r="G109" s="317" t="s">
        <v>486</v>
      </c>
      <c r="H109" s="318"/>
      <c r="I109" s="319"/>
    </row>
    <row r="110" spans="1:9" s="320" customFormat="1" ht="54.75" customHeight="1">
      <c r="A110" s="312">
        <v>103</v>
      </c>
      <c r="B110" s="313" t="s">
        <v>599</v>
      </c>
      <c r="C110" s="314"/>
      <c r="D110" s="314"/>
      <c r="E110" s="315"/>
      <c r="F110" s="316" t="s">
        <v>481</v>
      </c>
      <c r="G110" s="317" t="s">
        <v>486</v>
      </c>
      <c r="H110" s="318"/>
      <c r="I110" s="319"/>
    </row>
    <row r="111" spans="1:9" s="320" customFormat="1" ht="54.75" customHeight="1">
      <c r="A111" s="312">
        <v>104</v>
      </c>
      <c r="B111" s="313" t="s">
        <v>600</v>
      </c>
      <c r="C111" s="314"/>
      <c r="D111" s="314"/>
      <c r="E111" s="315"/>
      <c r="F111" s="316" t="s">
        <v>481</v>
      </c>
      <c r="G111" s="317" t="s">
        <v>486</v>
      </c>
      <c r="H111" s="318"/>
      <c r="I111" s="319"/>
    </row>
    <row r="112" spans="1:9" s="320" customFormat="1" ht="94.5" customHeight="1">
      <c r="A112" s="312">
        <v>105</v>
      </c>
      <c r="B112" s="313" t="s">
        <v>601</v>
      </c>
      <c r="C112" s="314"/>
      <c r="D112" s="314"/>
      <c r="E112" s="315"/>
      <c r="F112" s="316" t="s">
        <v>532</v>
      </c>
      <c r="G112" s="317" t="s">
        <v>486</v>
      </c>
      <c r="H112" s="318"/>
      <c r="I112" s="319"/>
    </row>
    <row r="113" spans="1:9" s="320" customFormat="1" ht="54.75" customHeight="1">
      <c r="A113" s="312">
        <v>106</v>
      </c>
      <c r="B113" s="313" t="s">
        <v>602</v>
      </c>
      <c r="C113" s="314"/>
      <c r="D113" s="314"/>
      <c r="E113" s="315"/>
      <c r="F113" s="316" t="s">
        <v>481</v>
      </c>
      <c r="G113" s="317" t="s">
        <v>486</v>
      </c>
      <c r="H113" s="318"/>
      <c r="I113" s="319"/>
    </row>
    <row r="114" spans="1:9" s="320" customFormat="1" ht="54.75" customHeight="1">
      <c r="A114" s="312">
        <v>107</v>
      </c>
      <c r="B114" s="313" t="s">
        <v>603</v>
      </c>
      <c r="C114" s="314"/>
      <c r="D114" s="314"/>
      <c r="E114" s="315"/>
      <c r="F114" s="316" t="s">
        <v>481</v>
      </c>
      <c r="G114" s="317" t="s">
        <v>486</v>
      </c>
      <c r="H114" s="318"/>
      <c r="I114" s="319"/>
    </row>
    <row r="115" spans="1:9" s="320" customFormat="1" ht="54.75" customHeight="1">
      <c r="A115" s="312">
        <v>108</v>
      </c>
      <c r="B115" s="313" t="s">
        <v>604</v>
      </c>
      <c r="C115" s="314"/>
      <c r="D115" s="314"/>
      <c r="E115" s="315"/>
      <c r="F115" s="316" t="s">
        <v>481</v>
      </c>
      <c r="G115" s="317" t="s">
        <v>486</v>
      </c>
      <c r="H115" s="318"/>
      <c r="I115" s="319"/>
    </row>
    <row r="116" spans="1:9" s="320" customFormat="1" ht="86.25" customHeight="1">
      <c r="A116" s="312">
        <v>109</v>
      </c>
      <c r="B116" s="313" t="s">
        <v>605</v>
      </c>
      <c r="C116" s="314"/>
      <c r="D116" s="314"/>
      <c r="E116" s="315"/>
      <c r="F116" s="316" t="s">
        <v>481</v>
      </c>
      <c r="G116" s="317" t="s">
        <v>486</v>
      </c>
      <c r="H116" s="318"/>
      <c r="I116" s="319"/>
    </row>
    <row r="117" spans="1:9" s="320" customFormat="1" ht="96" customHeight="1">
      <c r="A117" s="312">
        <v>110</v>
      </c>
      <c r="B117" s="313" t="s">
        <v>606</v>
      </c>
      <c r="C117" s="314"/>
      <c r="D117" s="314"/>
      <c r="E117" s="315"/>
      <c r="F117" s="316" t="s">
        <v>532</v>
      </c>
      <c r="G117" s="317" t="s">
        <v>486</v>
      </c>
      <c r="H117" s="318"/>
      <c r="I117" s="319"/>
    </row>
    <row r="118" spans="1:9" s="320" customFormat="1" ht="69" customHeight="1">
      <c r="A118" s="312">
        <v>111</v>
      </c>
      <c r="B118" s="313" t="s">
        <v>607</v>
      </c>
      <c r="C118" s="314"/>
      <c r="D118" s="314"/>
      <c r="E118" s="315"/>
      <c r="F118" s="316" t="s">
        <v>481</v>
      </c>
      <c r="G118" s="317" t="s">
        <v>486</v>
      </c>
      <c r="H118" s="318"/>
      <c r="I118" s="319"/>
    </row>
    <row r="119" spans="1:9" s="320" customFormat="1" ht="54.75" customHeight="1">
      <c r="A119" s="312">
        <v>112</v>
      </c>
      <c r="B119" s="313" t="s">
        <v>608</v>
      </c>
      <c r="C119" s="314"/>
      <c r="D119" s="314"/>
      <c r="E119" s="315"/>
      <c r="F119" s="316" t="s">
        <v>481</v>
      </c>
      <c r="G119" s="317" t="s">
        <v>486</v>
      </c>
      <c r="H119" s="318"/>
      <c r="I119" s="319"/>
    </row>
    <row r="120" spans="1:9" s="320" customFormat="1" ht="77.25" customHeight="1">
      <c r="A120" s="312">
        <v>113</v>
      </c>
      <c r="B120" s="313" t="s">
        <v>609</v>
      </c>
      <c r="C120" s="314"/>
      <c r="D120" s="314"/>
      <c r="E120" s="315"/>
      <c r="F120" s="316" t="s">
        <v>481</v>
      </c>
      <c r="G120" s="317" t="s">
        <v>486</v>
      </c>
      <c r="H120" s="318"/>
      <c r="I120" s="319"/>
    </row>
    <row r="121" spans="1:9" s="320" customFormat="1" ht="93" customHeight="1">
      <c r="A121" s="312">
        <v>114</v>
      </c>
      <c r="B121" s="313" t="s">
        <v>610</v>
      </c>
      <c r="C121" s="314"/>
      <c r="D121" s="314"/>
      <c r="E121" s="315"/>
      <c r="F121" s="316" t="s">
        <v>481</v>
      </c>
      <c r="G121" s="317" t="s">
        <v>486</v>
      </c>
      <c r="H121" s="318"/>
      <c r="I121" s="319"/>
    </row>
    <row r="122" spans="1:9" s="320" customFormat="1" ht="102" customHeight="1">
      <c r="A122" s="312">
        <v>115</v>
      </c>
      <c r="B122" s="313" t="s">
        <v>611</v>
      </c>
      <c r="C122" s="314"/>
      <c r="D122" s="314"/>
      <c r="E122" s="315"/>
      <c r="F122" s="316" t="s">
        <v>481</v>
      </c>
      <c r="G122" s="317" t="s">
        <v>486</v>
      </c>
      <c r="H122" s="318"/>
      <c r="I122" s="319"/>
    </row>
    <row r="123" spans="1:9" s="320" customFormat="1" ht="84.75" customHeight="1">
      <c r="A123" s="312">
        <v>116</v>
      </c>
      <c r="B123" s="313" t="s">
        <v>612</v>
      </c>
      <c r="C123" s="314"/>
      <c r="D123" s="314"/>
      <c r="E123" s="315"/>
      <c r="F123" s="316" t="s">
        <v>481</v>
      </c>
      <c r="G123" s="317" t="s">
        <v>486</v>
      </c>
      <c r="H123" s="318"/>
      <c r="I123" s="319"/>
    </row>
    <row r="124" spans="1:9" ht="33.75">
      <c r="E124" s="323"/>
      <c r="F124" s="323" t="s">
        <v>613</v>
      </c>
      <c r="G124" s="324">
        <v>113</v>
      </c>
      <c r="H124" s="324">
        <v>3</v>
      </c>
    </row>
    <row r="125" spans="1:9" ht="18.75" customHeight="1" thickBot="1">
      <c r="E125" s="323"/>
      <c r="F125" s="323"/>
      <c r="G125" s="326"/>
      <c r="H125" s="326"/>
    </row>
    <row r="126" spans="1:9" ht="33.75">
      <c r="A126" s="378" t="s">
        <v>623</v>
      </c>
      <c r="B126" s="379"/>
      <c r="C126" s="379"/>
      <c r="D126" s="365">
        <v>2</v>
      </c>
      <c r="E126" s="365"/>
      <c r="F126" s="365"/>
      <c r="G126" s="365"/>
      <c r="H126" s="365"/>
      <c r="I126" s="366"/>
    </row>
    <row r="127" spans="1:9" ht="44.25" customHeight="1">
      <c r="A127" s="327"/>
      <c r="B127" s="328"/>
      <c r="C127" s="328"/>
      <c r="D127" s="329" t="s">
        <v>16</v>
      </c>
      <c r="E127" s="329"/>
      <c r="F127" s="329"/>
      <c r="G127" s="329"/>
      <c r="H127" s="329"/>
      <c r="I127" s="330"/>
    </row>
    <row r="128" spans="1:9" ht="50.25" customHeight="1" thickBot="1">
      <c r="A128" s="331" t="s">
        <v>33</v>
      </c>
      <c r="B128" s="332"/>
      <c r="C128" s="332"/>
      <c r="D128" s="333" t="s">
        <v>34</v>
      </c>
      <c r="E128" s="334" t="s">
        <v>61</v>
      </c>
      <c r="F128" s="334"/>
      <c r="G128" s="334"/>
      <c r="H128" s="334"/>
      <c r="I128" s="335"/>
    </row>
    <row r="129" spans="1:9" ht="18" customHeight="1">
      <c r="A129" s="336"/>
      <c r="B129" s="336"/>
      <c r="C129" s="336"/>
      <c r="D129" s="336"/>
      <c r="E129" s="336"/>
      <c r="F129" s="336"/>
      <c r="G129" s="336"/>
      <c r="H129" s="336"/>
      <c r="I129" s="336"/>
    </row>
    <row r="130" spans="1:9" ht="67.5" customHeight="1">
      <c r="A130" s="337">
        <v>1</v>
      </c>
      <c r="B130" s="338" t="s">
        <v>614</v>
      </c>
      <c r="C130" s="339"/>
      <c r="D130" s="340" t="s">
        <v>63</v>
      </c>
      <c r="E130" s="341" t="s">
        <v>624</v>
      </c>
      <c r="F130" s="342"/>
      <c r="G130" s="342"/>
      <c r="H130" s="342"/>
      <c r="I130" s="343"/>
    </row>
    <row r="131" spans="1:9" ht="72.75" customHeight="1">
      <c r="A131" s="344"/>
      <c r="B131" s="345"/>
      <c r="C131" s="346"/>
      <c r="D131" s="340" t="s">
        <v>43</v>
      </c>
      <c r="E131" s="347" t="s">
        <v>625</v>
      </c>
      <c r="F131" s="348"/>
      <c r="G131" s="348"/>
      <c r="H131" s="348"/>
      <c r="I131" s="349"/>
    </row>
    <row r="132" spans="1:9" ht="45" customHeight="1">
      <c r="A132" s="350" t="s">
        <v>52</v>
      </c>
      <c r="B132" s="350"/>
      <c r="C132" s="350"/>
      <c r="D132" s="351" t="s">
        <v>617</v>
      </c>
      <c r="E132" s="352"/>
      <c r="F132" s="352"/>
      <c r="G132" s="352"/>
      <c r="H132" s="352"/>
      <c r="I132" s="353"/>
    </row>
    <row r="133" spans="1:9">
      <c r="B133" s="354"/>
      <c r="C133" s="355"/>
      <c r="D133" s="354"/>
      <c r="E133" s="355"/>
      <c r="F133" s="356"/>
      <c r="G133" s="356"/>
      <c r="H133" s="356"/>
      <c r="I133" s="356"/>
    </row>
    <row r="134" spans="1:9" ht="30" customHeight="1">
      <c r="B134" s="357" t="s">
        <v>23</v>
      </c>
      <c r="C134" s="355"/>
      <c r="D134" s="354"/>
      <c r="E134" s="355"/>
      <c r="F134" s="356"/>
      <c r="G134" s="356"/>
      <c r="H134" s="356"/>
      <c r="I134" s="356"/>
    </row>
    <row r="135" spans="1:9" ht="51" customHeight="1">
      <c r="C135" s="358"/>
      <c r="D135" s="354"/>
      <c r="E135" s="355"/>
      <c r="F135" s="356"/>
      <c r="G135" s="356"/>
      <c r="H135" s="356"/>
      <c r="I135" s="356"/>
    </row>
    <row r="136" spans="1:9">
      <c r="B136" s="311" t="s">
        <v>618</v>
      </c>
      <c r="D136" s="354"/>
      <c r="E136" s="355"/>
      <c r="F136" s="356"/>
      <c r="G136" s="356"/>
      <c r="H136" s="356"/>
      <c r="I136" s="356"/>
    </row>
    <row r="137" spans="1:9" ht="32.25" customHeight="1">
      <c r="B137" s="359" t="s">
        <v>68</v>
      </c>
      <c r="D137" s="360"/>
      <c r="E137" s="355"/>
      <c r="F137" s="356"/>
      <c r="G137" s="356"/>
      <c r="H137" s="356"/>
      <c r="I137" s="356"/>
    </row>
    <row r="138" spans="1:9" ht="23.25" customHeight="1">
      <c r="B138" s="361" t="s">
        <v>69</v>
      </c>
      <c r="D138" s="362"/>
      <c r="E138" s="363"/>
      <c r="F138" s="356"/>
      <c r="G138" s="356"/>
      <c r="H138" s="356"/>
      <c r="I138" s="356"/>
    </row>
    <row r="139" spans="1:9" ht="23.25" customHeight="1">
      <c r="B139" s="361" t="s">
        <v>70</v>
      </c>
      <c r="D139" s="364"/>
      <c r="E139" s="363"/>
      <c r="F139" s="356"/>
      <c r="G139" s="356"/>
      <c r="H139" s="356"/>
      <c r="I139" s="356"/>
    </row>
    <row r="140" spans="1:9" ht="23.25" customHeight="1">
      <c r="B140" s="361" t="s">
        <v>619</v>
      </c>
    </row>
    <row r="148" spans="5:6" ht="27.75">
      <c r="E148" s="323"/>
      <c r="F148" s="323"/>
    </row>
    <row r="149" spans="5:6" ht="27.75">
      <c r="E149" s="323"/>
      <c r="F149" s="323"/>
    </row>
    <row r="150" spans="5:6" ht="27.75">
      <c r="E150" s="323"/>
      <c r="F150" s="323"/>
    </row>
    <row r="151" spans="5:6" ht="27.75">
      <c r="E151" s="323"/>
      <c r="F151" s="323"/>
    </row>
    <row r="152" spans="5:6" ht="27.75">
      <c r="E152" s="323"/>
      <c r="F152" s="323"/>
    </row>
    <row r="153" spans="5:6" ht="27.75">
      <c r="E153" s="323"/>
      <c r="F153" s="323"/>
    </row>
    <row r="154" spans="5:6" ht="27.75">
      <c r="E154" s="323"/>
      <c r="F154" s="323"/>
    </row>
    <row r="155" spans="5:6" ht="27.75">
      <c r="E155" s="323"/>
      <c r="F155" s="323"/>
    </row>
    <row r="156" spans="5:6" ht="27.75">
      <c r="E156" s="323"/>
      <c r="F156" s="323"/>
    </row>
    <row r="157" spans="5:6" ht="27.75">
      <c r="E157" s="323"/>
      <c r="F157" s="323"/>
    </row>
    <row r="158" spans="5:6" ht="27.75">
      <c r="E158" s="323"/>
      <c r="F158" s="323"/>
    </row>
    <row r="159" spans="5:6" ht="27.75">
      <c r="E159" s="323"/>
      <c r="F159" s="323"/>
    </row>
    <row r="160" spans="5:6" ht="27.75">
      <c r="E160" s="323"/>
      <c r="F160" s="323"/>
    </row>
    <row r="161" spans="5:6" ht="27.75">
      <c r="E161" s="323"/>
      <c r="F161" s="323"/>
    </row>
    <row r="162" spans="5:6" ht="27.75">
      <c r="E162" s="323"/>
      <c r="F162" s="323"/>
    </row>
    <row r="163" spans="5:6" ht="27.75">
      <c r="E163" s="323"/>
      <c r="F163" s="323"/>
    </row>
    <row r="164" spans="5:6" ht="27.75">
      <c r="E164" s="323"/>
      <c r="F164" s="323"/>
    </row>
    <row r="165" spans="5:6" ht="27.75">
      <c r="E165" s="323"/>
      <c r="F165" s="323"/>
    </row>
    <row r="166" spans="5:6" ht="27.75">
      <c r="E166" s="323"/>
      <c r="F166" s="323"/>
    </row>
    <row r="167" spans="5:6" ht="27.75">
      <c r="E167" s="323"/>
      <c r="F167" s="323"/>
    </row>
    <row r="168" spans="5:6" ht="27.75">
      <c r="E168" s="323"/>
      <c r="F168" s="323"/>
    </row>
    <row r="169" spans="5:6" ht="27.75">
      <c r="E169" s="323"/>
      <c r="F169" s="323"/>
    </row>
    <row r="170" spans="5:6" ht="27.75">
      <c r="E170" s="323"/>
      <c r="F170" s="323"/>
    </row>
    <row r="171" spans="5:6" ht="27.75">
      <c r="E171" s="323"/>
      <c r="F171" s="323"/>
    </row>
    <row r="172" spans="5:6" ht="27.75">
      <c r="E172" s="323"/>
      <c r="F172" s="323"/>
    </row>
    <row r="173" spans="5:6" ht="27.75">
      <c r="E173" s="323"/>
      <c r="F173" s="323"/>
    </row>
    <row r="174" spans="5:6" ht="27.75">
      <c r="E174" s="323"/>
      <c r="F174" s="323"/>
    </row>
    <row r="175" spans="5:6" ht="27.75">
      <c r="E175" s="323"/>
      <c r="F175" s="323"/>
    </row>
    <row r="176" spans="5:6" ht="27.75">
      <c r="E176" s="323"/>
      <c r="F176" s="323"/>
    </row>
    <row r="177" spans="5:6" ht="27.75">
      <c r="E177" s="323"/>
      <c r="F177" s="323"/>
    </row>
    <row r="178" spans="5:6" ht="27.75">
      <c r="E178" s="323"/>
      <c r="F178" s="323"/>
    </row>
    <row r="179" spans="5:6" ht="27.75">
      <c r="E179" s="323"/>
      <c r="F179" s="323"/>
    </row>
    <row r="180" spans="5:6" ht="27.75">
      <c r="E180" s="323"/>
      <c r="F180" s="323"/>
    </row>
    <row r="181" spans="5:6" ht="27.75">
      <c r="E181" s="323"/>
      <c r="F181" s="323"/>
    </row>
    <row r="182" spans="5:6" ht="27.75">
      <c r="E182" s="323"/>
      <c r="F182" s="323"/>
    </row>
    <row r="183" spans="5:6" ht="27.75">
      <c r="E183" s="323"/>
      <c r="F183" s="323"/>
    </row>
    <row r="184" spans="5:6" ht="27.75">
      <c r="E184" s="323"/>
      <c r="F184" s="323"/>
    </row>
    <row r="185" spans="5:6" ht="27.75">
      <c r="E185" s="323"/>
      <c r="F185" s="323"/>
    </row>
    <row r="186" spans="5:6" ht="27.75">
      <c r="E186" s="323"/>
      <c r="F186" s="323"/>
    </row>
    <row r="187" spans="5:6" ht="27.75">
      <c r="E187" s="323"/>
      <c r="F187" s="323"/>
    </row>
    <row r="188" spans="5:6" ht="27.75">
      <c r="E188" s="323"/>
      <c r="F188" s="323"/>
    </row>
    <row r="189" spans="5:6" ht="27.75">
      <c r="E189" s="323"/>
      <c r="F189" s="323"/>
    </row>
    <row r="190" spans="5:6" ht="27.75">
      <c r="E190" s="323"/>
      <c r="F190" s="323"/>
    </row>
    <row r="191" spans="5:6" ht="27.75">
      <c r="E191" s="323"/>
      <c r="F191" s="323"/>
    </row>
    <row r="192" spans="5:6" ht="27.75">
      <c r="E192" s="323"/>
      <c r="F192" s="323"/>
    </row>
    <row r="193" spans="5:6" ht="27.75">
      <c r="E193" s="323"/>
      <c r="F193" s="323"/>
    </row>
    <row r="194" spans="5:6" ht="27.75">
      <c r="E194" s="323"/>
      <c r="F194" s="323"/>
    </row>
    <row r="195" spans="5:6" ht="27.75">
      <c r="E195" s="323"/>
      <c r="F195" s="323"/>
    </row>
    <row r="196" spans="5:6" ht="27.75">
      <c r="E196" s="323"/>
      <c r="F196" s="323"/>
    </row>
    <row r="197" spans="5:6" ht="27.75">
      <c r="E197" s="323"/>
      <c r="F197" s="323"/>
    </row>
    <row r="198" spans="5:6" ht="27.75">
      <c r="E198" s="323"/>
      <c r="F198" s="323"/>
    </row>
    <row r="199" spans="5:6" ht="27.75">
      <c r="E199" s="323"/>
      <c r="F199" s="323"/>
    </row>
    <row r="200" spans="5:6" ht="27.75">
      <c r="E200" s="323"/>
      <c r="F200" s="323"/>
    </row>
    <row r="201" spans="5:6" ht="27.75">
      <c r="E201" s="323"/>
      <c r="F201" s="323"/>
    </row>
    <row r="202" spans="5:6" ht="27.75">
      <c r="E202" s="323"/>
      <c r="F202" s="323"/>
    </row>
    <row r="203" spans="5:6" ht="27.75">
      <c r="E203" s="323"/>
      <c r="F203" s="323"/>
    </row>
    <row r="204" spans="5:6" ht="27.75">
      <c r="E204" s="323"/>
      <c r="F204" s="323"/>
    </row>
    <row r="205" spans="5:6" ht="27.75">
      <c r="E205" s="323"/>
      <c r="F205" s="323"/>
    </row>
    <row r="206" spans="5:6" ht="27.75">
      <c r="E206" s="323"/>
      <c r="F206" s="323"/>
    </row>
    <row r="207" spans="5:6" ht="27.75">
      <c r="E207" s="323"/>
      <c r="F207" s="323"/>
    </row>
    <row r="208" spans="5:6" ht="27.75">
      <c r="E208" s="323"/>
      <c r="F208" s="323"/>
    </row>
    <row r="209" spans="5:6" ht="27.75">
      <c r="E209" s="323"/>
      <c r="F209" s="323"/>
    </row>
    <row r="210" spans="5:6" ht="27.75">
      <c r="E210" s="323"/>
      <c r="F210" s="323"/>
    </row>
    <row r="211" spans="5:6" ht="27.75">
      <c r="E211" s="323"/>
      <c r="F211" s="323"/>
    </row>
    <row r="212" spans="5:6" ht="27.75">
      <c r="E212" s="323"/>
      <c r="F212" s="323"/>
    </row>
    <row r="213" spans="5:6" ht="27.75">
      <c r="E213" s="323"/>
      <c r="F213" s="323"/>
    </row>
    <row r="214" spans="5:6" ht="27.75">
      <c r="E214" s="323"/>
      <c r="F214" s="323"/>
    </row>
    <row r="215" spans="5:6" ht="27.75">
      <c r="E215" s="323"/>
      <c r="F215" s="323"/>
    </row>
    <row r="216" spans="5:6" ht="27.75">
      <c r="E216" s="323"/>
      <c r="F216" s="323"/>
    </row>
    <row r="217" spans="5:6" ht="27.75">
      <c r="E217" s="323"/>
      <c r="F217" s="323"/>
    </row>
    <row r="218" spans="5:6" ht="27.75">
      <c r="E218" s="323"/>
      <c r="F218" s="323"/>
    </row>
    <row r="219" spans="5:6" ht="27.75">
      <c r="E219" s="323"/>
      <c r="F219" s="323"/>
    </row>
    <row r="220" spans="5:6" ht="27.75">
      <c r="E220" s="323"/>
      <c r="F220" s="323"/>
    </row>
    <row r="221" spans="5:6" ht="27.75">
      <c r="E221" s="323"/>
      <c r="F221" s="323"/>
    </row>
    <row r="222" spans="5:6" ht="27.75">
      <c r="E222" s="323"/>
      <c r="F222" s="323"/>
    </row>
    <row r="223" spans="5:6" ht="27.75">
      <c r="E223" s="323"/>
      <c r="F223" s="323"/>
    </row>
    <row r="224" spans="5:6" ht="27.75">
      <c r="E224" s="323"/>
      <c r="F224" s="323"/>
    </row>
    <row r="225" spans="5:6" ht="27.75">
      <c r="E225" s="323"/>
      <c r="F225" s="323"/>
    </row>
    <row r="226" spans="5:6" ht="27.75">
      <c r="E226" s="323"/>
      <c r="F226" s="323"/>
    </row>
    <row r="227" spans="5:6" ht="27.75">
      <c r="E227" s="323"/>
      <c r="F227" s="323"/>
    </row>
    <row r="228" spans="5:6" ht="27.75">
      <c r="E228" s="323"/>
      <c r="F228" s="323"/>
    </row>
    <row r="229" spans="5:6" ht="27.75">
      <c r="E229" s="323"/>
      <c r="F229" s="323"/>
    </row>
    <row r="230" spans="5:6" ht="27.75">
      <c r="E230" s="323"/>
      <c r="F230" s="323"/>
    </row>
    <row r="231" spans="5:6" ht="27.75">
      <c r="E231" s="323"/>
      <c r="F231" s="323"/>
    </row>
    <row r="232" spans="5:6" ht="27.75">
      <c r="E232" s="323"/>
      <c r="F232" s="323"/>
    </row>
    <row r="233" spans="5:6" ht="27.75">
      <c r="E233" s="323"/>
      <c r="F233" s="323"/>
    </row>
    <row r="234" spans="5:6" ht="27.75">
      <c r="E234" s="323"/>
      <c r="F234" s="323"/>
    </row>
    <row r="235" spans="5:6" ht="27.75">
      <c r="E235" s="323"/>
      <c r="F235" s="323"/>
    </row>
    <row r="236" spans="5:6" ht="27.75">
      <c r="E236" s="323"/>
      <c r="F236" s="323"/>
    </row>
    <row r="237" spans="5:6" ht="27.75">
      <c r="E237" s="323"/>
      <c r="F237" s="323"/>
    </row>
    <row r="238" spans="5:6" ht="27.75">
      <c r="E238" s="323"/>
      <c r="F238" s="323"/>
    </row>
    <row r="239" spans="5:6" ht="27.75">
      <c r="E239" s="323"/>
      <c r="F239" s="323"/>
    </row>
    <row r="240" spans="5:6" ht="27.75">
      <c r="E240" s="323"/>
      <c r="F240" s="323"/>
    </row>
    <row r="241" spans="5:6" ht="27.75">
      <c r="E241" s="323"/>
      <c r="F241" s="323"/>
    </row>
    <row r="242" spans="5:6" ht="27.75">
      <c r="E242" s="323"/>
      <c r="F242" s="323"/>
    </row>
    <row r="243" spans="5:6" ht="27.75">
      <c r="E243" s="323"/>
      <c r="F243" s="323"/>
    </row>
    <row r="244" spans="5:6" ht="27.75">
      <c r="E244" s="323"/>
      <c r="F244" s="323"/>
    </row>
    <row r="245" spans="5:6" ht="27.75">
      <c r="E245" s="323"/>
      <c r="F245" s="323"/>
    </row>
    <row r="246" spans="5:6" ht="27.75">
      <c r="E246" s="323"/>
      <c r="F246" s="323"/>
    </row>
    <row r="247" spans="5:6" ht="27.75">
      <c r="E247" s="323"/>
      <c r="F247" s="323"/>
    </row>
    <row r="248" spans="5:6" ht="27.75">
      <c r="E248" s="323"/>
      <c r="F248" s="323"/>
    </row>
    <row r="249" spans="5:6" ht="27.75">
      <c r="E249" s="323"/>
      <c r="F249" s="323"/>
    </row>
    <row r="250" spans="5:6" ht="27.75">
      <c r="E250" s="323"/>
      <c r="F250" s="323"/>
    </row>
    <row r="251" spans="5:6" ht="27.75">
      <c r="E251" s="323"/>
      <c r="F251" s="323"/>
    </row>
    <row r="252" spans="5:6" ht="27.75">
      <c r="E252" s="323"/>
      <c r="F252" s="323"/>
    </row>
    <row r="253" spans="5:6" ht="27.75">
      <c r="E253" s="323"/>
      <c r="F253" s="323"/>
    </row>
    <row r="254" spans="5:6" ht="27.75">
      <c r="E254" s="323"/>
      <c r="F254" s="323"/>
    </row>
    <row r="255" spans="5:6" ht="27.75">
      <c r="E255" s="323"/>
      <c r="F255" s="323"/>
    </row>
    <row r="256" spans="5:6" ht="27.75">
      <c r="E256" s="323"/>
      <c r="F256" s="323"/>
    </row>
    <row r="257" spans="5:6" ht="27.75">
      <c r="E257" s="323"/>
      <c r="F257" s="323"/>
    </row>
    <row r="258" spans="5:6" ht="27.75">
      <c r="E258" s="323"/>
      <c r="F258" s="323"/>
    </row>
    <row r="259" spans="5:6" ht="27.75">
      <c r="E259" s="323"/>
      <c r="F259" s="323"/>
    </row>
    <row r="260" spans="5:6" ht="27.75">
      <c r="E260" s="323"/>
      <c r="F260" s="323"/>
    </row>
    <row r="261" spans="5:6" ht="27.75">
      <c r="E261" s="323"/>
      <c r="F261" s="323"/>
    </row>
    <row r="262" spans="5:6" ht="27.75">
      <c r="E262" s="323"/>
      <c r="F262" s="323"/>
    </row>
    <row r="263" spans="5:6" ht="27.75">
      <c r="E263" s="323"/>
      <c r="F263" s="323"/>
    </row>
    <row r="264" spans="5:6" ht="27.75">
      <c r="E264" s="323"/>
      <c r="F264" s="323"/>
    </row>
    <row r="265" spans="5:6" ht="27.75">
      <c r="E265" s="323"/>
      <c r="F265" s="323"/>
    </row>
    <row r="266" spans="5:6" ht="27.75">
      <c r="E266" s="323"/>
      <c r="F266" s="323"/>
    </row>
    <row r="267" spans="5:6" ht="27.75">
      <c r="E267" s="323"/>
      <c r="F267" s="323"/>
    </row>
    <row r="268" spans="5:6" ht="27.75">
      <c r="E268" s="323"/>
      <c r="F268" s="323"/>
    </row>
    <row r="269" spans="5:6" ht="27.75">
      <c r="E269" s="323"/>
      <c r="F269" s="323"/>
    </row>
    <row r="270" spans="5:6" ht="27.75">
      <c r="E270" s="323"/>
      <c r="F270" s="323"/>
    </row>
    <row r="271" spans="5:6" ht="27.75">
      <c r="E271" s="323"/>
      <c r="F271" s="323"/>
    </row>
    <row r="272" spans="5:6" ht="27.75">
      <c r="E272" s="323"/>
      <c r="F272" s="323"/>
    </row>
    <row r="273" spans="5:6" ht="27.75">
      <c r="E273" s="323"/>
      <c r="F273" s="323"/>
    </row>
    <row r="274" spans="5:6" ht="27.75">
      <c r="E274" s="323"/>
      <c r="F274" s="323"/>
    </row>
    <row r="275" spans="5:6" ht="27.75">
      <c r="E275" s="323"/>
      <c r="F275" s="323"/>
    </row>
    <row r="276" spans="5:6" ht="27.75">
      <c r="E276" s="323"/>
      <c r="F276" s="323"/>
    </row>
    <row r="277" spans="5:6" ht="27.75">
      <c r="E277" s="323"/>
      <c r="F277" s="323"/>
    </row>
    <row r="278" spans="5:6" ht="27.75">
      <c r="E278" s="323"/>
      <c r="F278" s="323"/>
    </row>
    <row r="279" spans="5:6" ht="27.75">
      <c r="E279" s="323"/>
      <c r="F279" s="323"/>
    </row>
    <row r="280" spans="5:6" ht="27.75">
      <c r="E280" s="323"/>
      <c r="F280" s="323"/>
    </row>
    <row r="281" spans="5:6" ht="27.75">
      <c r="E281" s="323"/>
      <c r="F281" s="323"/>
    </row>
    <row r="282" spans="5:6" ht="27.75">
      <c r="E282" s="323"/>
      <c r="F282" s="323"/>
    </row>
    <row r="283" spans="5:6" ht="27.75">
      <c r="E283" s="323"/>
      <c r="F283" s="323"/>
    </row>
    <row r="284" spans="5:6" ht="27.75">
      <c r="E284" s="323"/>
      <c r="F284" s="323"/>
    </row>
    <row r="285" spans="5:6" ht="27.75">
      <c r="E285" s="323"/>
      <c r="F285" s="323"/>
    </row>
    <row r="286" spans="5:6" ht="27.75">
      <c r="E286" s="323"/>
      <c r="F286" s="323"/>
    </row>
    <row r="287" spans="5:6" ht="27.75">
      <c r="E287" s="323"/>
      <c r="F287" s="323"/>
    </row>
    <row r="288" spans="5:6" ht="27.75">
      <c r="E288" s="323"/>
      <c r="F288" s="323"/>
    </row>
    <row r="289" spans="5:6" ht="27.75">
      <c r="E289" s="323"/>
      <c r="F289" s="323"/>
    </row>
    <row r="290" spans="5:6" ht="27.75">
      <c r="E290" s="323"/>
      <c r="F290" s="323"/>
    </row>
    <row r="291" spans="5:6" ht="27.75">
      <c r="E291" s="323"/>
      <c r="F291" s="323"/>
    </row>
    <row r="292" spans="5:6" ht="27.75">
      <c r="E292" s="323"/>
      <c r="F292" s="323"/>
    </row>
    <row r="293" spans="5:6" ht="27.75">
      <c r="E293" s="323"/>
      <c r="F293" s="323"/>
    </row>
    <row r="294" spans="5:6" ht="27.75">
      <c r="E294" s="323"/>
      <c r="F294" s="323"/>
    </row>
    <row r="295" spans="5:6" ht="27.75">
      <c r="E295" s="323"/>
      <c r="F295" s="323"/>
    </row>
    <row r="296" spans="5:6" ht="27.75">
      <c r="E296" s="323"/>
      <c r="F296" s="323"/>
    </row>
    <row r="297" spans="5:6" ht="27.75">
      <c r="E297" s="323"/>
      <c r="F297" s="323"/>
    </row>
    <row r="298" spans="5:6" ht="27.75">
      <c r="E298" s="323"/>
      <c r="F298" s="323"/>
    </row>
    <row r="299" spans="5:6" ht="27.75">
      <c r="E299" s="323"/>
      <c r="F299" s="323"/>
    </row>
    <row r="300" spans="5:6" ht="27.75">
      <c r="E300" s="323"/>
      <c r="F300" s="323"/>
    </row>
    <row r="301" spans="5:6" ht="27.75">
      <c r="E301" s="323"/>
      <c r="F301" s="323"/>
    </row>
    <row r="302" spans="5:6" ht="27.75">
      <c r="E302" s="323"/>
      <c r="F302" s="323"/>
    </row>
    <row r="303" spans="5:6" ht="27.75">
      <c r="E303" s="323"/>
      <c r="F303" s="323"/>
    </row>
    <row r="304" spans="5:6" ht="27.75">
      <c r="E304" s="323"/>
      <c r="F304" s="323"/>
    </row>
    <row r="305" spans="5:6" ht="27.75">
      <c r="E305" s="323"/>
      <c r="F305" s="323"/>
    </row>
    <row r="306" spans="5:6" ht="27.75">
      <c r="E306" s="323"/>
      <c r="F306" s="323"/>
    </row>
    <row r="307" spans="5:6" ht="27.75">
      <c r="E307" s="323"/>
      <c r="F307" s="323"/>
    </row>
  </sheetData>
  <mergeCells count="137">
    <mergeCell ref="D138:E138"/>
    <mergeCell ref="D139:E139"/>
    <mergeCell ref="A129:I129"/>
    <mergeCell ref="A130:A131"/>
    <mergeCell ref="B130:C131"/>
    <mergeCell ref="E130:I130"/>
    <mergeCell ref="E131:I131"/>
    <mergeCell ref="A132:C132"/>
    <mergeCell ref="D132:I132"/>
    <mergeCell ref="B122:E122"/>
    <mergeCell ref="B123:E123"/>
    <mergeCell ref="A126:C127"/>
    <mergeCell ref="D126:I126"/>
    <mergeCell ref="D127:I127"/>
    <mergeCell ref="A128:C128"/>
    <mergeCell ref="E128:I128"/>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B1:I1"/>
    <mergeCell ref="B2:I2"/>
    <mergeCell ref="A4:A6"/>
    <mergeCell ref="B4:B6"/>
    <mergeCell ref="C4:E6"/>
    <mergeCell ref="F4:F6"/>
    <mergeCell ref="G4:I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16" sqref="F16"/>
    </sheetView>
  </sheetViews>
  <sheetFormatPr baseColWidth="10" defaultRowHeight="15"/>
  <sheetData>
    <row r="1" spans="1:5">
      <c r="A1" s="280" t="s">
        <v>477</v>
      </c>
      <c r="B1" s="280"/>
      <c r="C1" s="280"/>
      <c r="D1" s="280"/>
      <c r="E1" s="280"/>
    </row>
    <row r="2" spans="1:5">
      <c r="A2" s="280"/>
      <c r="B2" s="280"/>
      <c r="C2" s="280"/>
      <c r="D2" s="280"/>
      <c r="E2" s="280"/>
    </row>
    <row r="3" spans="1:5">
      <c r="A3" s="280"/>
      <c r="B3" s="280"/>
      <c r="C3" s="280"/>
      <c r="D3" s="280"/>
      <c r="E3" s="280"/>
    </row>
  </sheetData>
  <mergeCells count="1">
    <mergeCell ref="A1:E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pane xSplit="5" ySplit="7" topLeftCell="F8" activePane="bottomRight" state="frozen"/>
      <selection pane="topRight" activeCell="F1" sqref="F1"/>
      <selection pane="bottomLeft" activeCell="A8" sqref="A8"/>
      <selection pane="bottomRight" activeCell="F8" sqref="F8"/>
    </sheetView>
  </sheetViews>
  <sheetFormatPr baseColWidth="10" defaultColWidth="14.42578125" defaultRowHeight="15" customHeight="1"/>
  <cols>
    <col min="1" max="1" width="7.5703125" customWidth="1"/>
    <col min="2" max="2" width="8.85546875" customWidth="1"/>
    <col min="3" max="3" width="60.85546875" customWidth="1"/>
    <col min="4" max="4" width="8.7109375" customWidth="1"/>
    <col min="5" max="5" width="12.28515625" customWidth="1"/>
    <col min="6" max="6" width="15.140625" customWidth="1"/>
    <col min="7" max="7" width="19.42578125" customWidth="1"/>
    <col min="8" max="8" width="15.140625" customWidth="1"/>
    <col min="9" max="9" width="18.85546875" customWidth="1"/>
    <col min="10" max="10" width="16.85546875" customWidth="1"/>
    <col min="11" max="11" width="15.140625" hidden="1" customWidth="1"/>
    <col min="12" max="12" width="18.85546875" hidden="1" customWidth="1"/>
    <col min="13" max="13" width="16.85546875" hidden="1" customWidth="1"/>
    <col min="14" max="14" width="15.140625" hidden="1" customWidth="1"/>
    <col min="15" max="15" width="18.85546875" hidden="1" customWidth="1"/>
    <col min="16" max="16" width="16.85546875" hidden="1" customWidth="1"/>
    <col min="17" max="17" width="15.140625" hidden="1" customWidth="1"/>
    <col min="18" max="18" width="18.85546875" hidden="1" customWidth="1"/>
    <col min="19" max="19" width="16.85546875" hidden="1" customWidth="1"/>
    <col min="20" max="26" width="15" customWidth="1"/>
  </cols>
  <sheetData>
    <row r="1" spans="1:26" ht="12.75" customHeight="1">
      <c r="A1" s="273" t="s">
        <v>71</v>
      </c>
      <c r="B1" s="223"/>
      <c r="C1" s="223"/>
      <c r="D1" s="223"/>
      <c r="E1" s="223"/>
      <c r="F1" s="223"/>
      <c r="G1" s="224"/>
      <c r="H1" s="1"/>
      <c r="I1" s="1"/>
      <c r="J1" s="1"/>
      <c r="K1" s="1"/>
      <c r="L1" s="1"/>
      <c r="M1" s="1"/>
      <c r="N1" s="1"/>
      <c r="O1" s="1"/>
      <c r="P1" s="1"/>
      <c r="Q1" s="1"/>
      <c r="R1" s="1"/>
      <c r="S1" s="1"/>
      <c r="T1" s="1"/>
      <c r="U1" s="1"/>
      <c r="V1" s="1"/>
      <c r="W1" s="1"/>
      <c r="X1" s="1"/>
      <c r="Y1" s="1"/>
      <c r="Z1" s="1"/>
    </row>
    <row r="2" spans="1:26" ht="12.75" customHeight="1">
      <c r="A2" s="273" t="s">
        <v>72</v>
      </c>
      <c r="B2" s="223"/>
      <c r="C2" s="223"/>
      <c r="D2" s="223"/>
      <c r="E2" s="223"/>
      <c r="F2" s="223"/>
      <c r="G2" s="224"/>
      <c r="H2" s="1"/>
      <c r="I2" s="1"/>
      <c r="J2" s="1"/>
      <c r="K2" s="1"/>
      <c r="L2" s="1"/>
      <c r="M2" s="1"/>
      <c r="N2" s="1"/>
      <c r="O2" s="1"/>
      <c r="P2" s="1"/>
      <c r="Q2" s="1"/>
      <c r="R2" s="1"/>
      <c r="S2" s="1"/>
      <c r="T2" s="1"/>
      <c r="U2" s="1"/>
      <c r="V2" s="1"/>
      <c r="W2" s="1"/>
      <c r="X2" s="1"/>
      <c r="Y2" s="1"/>
      <c r="Z2" s="1"/>
    </row>
    <row r="3" spans="1:26" ht="18" customHeight="1">
      <c r="A3" s="274" t="e">
        <f>+#REF!</f>
        <v>#REF!</v>
      </c>
      <c r="B3" s="247"/>
      <c r="C3" s="247"/>
      <c r="D3" s="247"/>
      <c r="E3" s="247"/>
      <c r="F3" s="247"/>
      <c r="G3" s="275"/>
      <c r="H3" s="274" t="e">
        <f>+#REF!</f>
        <v>#REF!</v>
      </c>
      <c r="I3" s="247"/>
      <c r="J3" s="275"/>
      <c r="K3" s="274"/>
      <c r="L3" s="247"/>
      <c r="M3" s="275"/>
      <c r="N3" s="274"/>
      <c r="O3" s="247"/>
      <c r="P3" s="275"/>
      <c r="Q3" s="274"/>
      <c r="R3" s="247"/>
      <c r="S3" s="275"/>
      <c r="T3" s="1"/>
      <c r="U3" s="1"/>
      <c r="V3" s="1"/>
      <c r="W3" s="1"/>
      <c r="X3" s="1"/>
      <c r="Y3" s="1"/>
      <c r="Z3" s="1"/>
    </row>
    <row r="4" spans="1:26" ht="59.25" customHeight="1">
      <c r="A4" s="276"/>
      <c r="B4" s="252"/>
      <c r="C4" s="252"/>
      <c r="D4" s="252"/>
      <c r="E4" s="252"/>
      <c r="F4" s="252"/>
      <c r="G4" s="253"/>
      <c r="H4" s="276"/>
      <c r="I4" s="252"/>
      <c r="J4" s="253"/>
      <c r="K4" s="276"/>
      <c r="L4" s="252"/>
      <c r="M4" s="253"/>
      <c r="N4" s="276"/>
      <c r="O4" s="252"/>
      <c r="P4" s="253"/>
      <c r="Q4" s="276"/>
      <c r="R4" s="252"/>
      <c r="S4" s="253"/>
      <c r="T4" s="1"/>
      <c r="U4" s="1"/>
      <c r="V4" s="1"/>
      <c r="W4" s="1"/>
      <c r="X4" s="1"/>
      <c r="Y4" s="1"/>
      <c r="Z4" s="1"/>
    </row>
    <row r="5" spans="1:26" ht="12.75" customHeight="1">
      <c r="A5" s="272"/>
      <c r="B5" s="223"/>
      <c r="C5" s="223"/>
      <c r="D5" s="223"/>
      <c r="E5" s="223"/>
      <c r="F5" s="223"/>
      <c r="G5" s="224"/>
      <c r="H5" s="273">
        <v>1</v>
      </c>
      <c r="I5" s="223"/>
      <c r="J5" s="224"/>
      <c r="K5" s="273">
        <v>2</v>
      </c>
      <c r="L5" s="223"/>
      <c r="M5" s="224"/>
      <c r="N5" s="273">
        <v>3</v>
      </c>
      <c r="O5" s="223"/>
      <c r="P5" s="224"/>
      <c r="Q5" s="273">
        <v>4</v>
      </c>
      <c r="R5" s="223"/>
      <c r="S5" s="224"/>
      <c r="T5" s="1"/>
      <c r="U5" s="1"/>
      <c r="V5" s="1"/>
      <c r="W5" s="1"/>
      <c r="X5" s="1"/>
      <c r="Y5" s="1"/>
      <c r="Z5" s="1"/>
    </row>
    <row r="6" spans="1:26" ht="15" customHeight="1">
      <c r="A6" s="270" t="s">
        <v>73</v>
      </c>
      <c r="B6" s="223"/>
      <c r="C6" s="223"/>
      <c r="D6" s="223"/>
      <c r="E6" s="223"/>
      <c r="F6" s="223"/>
      <c r="G6" s="224"/>
      <c r="H6" s="271" t="s">
        <v>74</v>
      </c>
      <c r="I6" s="271" t="s">
        <v>75</v>
      </c>
      <c r="J6" s="102" t="s">
        <v>76</v>
      </c>
      <c r="K6" s="271" t="s">
        <v>74</v>
      </c>
      <c r="L6" s="271" t="s">
        <v>75</v>
      </c>
      <c r="M6" s="102" t="s">
        <v>76</v>
      </c>
      <c r="N6" s="271" t="s">
        <v>74</v>
      </c>
      <c r="O6" s="271" t="s">
        <v>75</v>
      </c>
      <c r="P6" s="102" t="s">
        <v>76</v>
      </c>
      <c r="Q6" s="271" t="s">
        <v>74</v>
      </c>
      <c r="R6" s="271" t="s">
        <v>75</v>
      </c>
      <c r="S6" s="102" t="s">
        <v>76</v>
      </c>
      <c r="T6" s="1"/>
      <c r="U6" s="1"/>
      <c r="V6" s="1"/>
      <c r="W6" s="1"/>
      <c r="X6" s="1"/>
      <c r="Y6" s="1"/>
      <c r="Z6" s="1"/>
    </row>
    <row r="7" spans="1:26" ht="12.75" customHeight="1">
      <c r="A7" s="103" t="s">
        <v>31</v>
      </c>
      <c r="B7" s="103" t="s">
        <v>77</v>
      </c>
      <c r="C7" s="103" t="s">
        <v>78</v>
      </c>
      <c r="D7" s="103" t="s">
        <v>79</v>
      </c>
      <c r="E7" s="103" t="s">
        <v>80</v>
      </c>
      <c r="F7" s="103" t="s">
        <v>74</v>
      </c>
      <c r="G7" s="103" t="s">
        <v>75</v>
      </c>
      <c r="H7" s="220"/>
      <c r="I7" s="220"/>
      <c r="J7" s="104" t="s">
        <v>81</v>
      </c>
      <c r="K7" s="220"/>
      <c r="L7" s="220"/>
      <c r="M7" s="104" t="s">
        <v>81</v>
      </c>
      <c r="N7" s="220"/>
      <c r="O7" s="220"/>
      <c r="P7" s="104" t="s">
        <v>81</v>
      </c>
      <c r="Q7" s="220"/>
      <c r="R7" s="220"/>
      <c r="S7" s="104" t="s">
        <v>81</v>
      </c>
      <c r="T7" s="1"/>
      <c r="U7" s="1"/>
      <c r="V7" s="1"/>
      <c r="W7" s="1"/>
      <c r="X7" s="1"/>
      <c r="Y7" s="1"/>
      <c r="Z7" s="1"/>
    </row>
    <row r="8" spans="1:26" ht="12.75" customHeight="1">
      <c r="A8" s="103"/>
      <c r="B8" s="103"/>
      <c r="C8" s="105"/>
      <c r="D8" s="103"/>
      <c r="E8" s="103"/>
      <c r="F8" s="103"/>
      <c r="G8" s="103"/>
      <c r="H8" s="103"/>
      <c r="I8" s="103"/>
      <c r="J8" s="103"/>
      <c r="K8" s="103"/>
      <c r="L8" s="103"/>
      <c r="M8" s="103"/>
      <c r="N8" s="103"/>
      <c r="O8" s="103"/>
      <c r="P8" s="103"/>
      <c r="Q8" s="103"/>
      <c r="R8" s="103"/>
      <c r="S8" s="103"/>
      <c r="T8" s="106"/>
      <c r="U8" s="106"/>
      <c r="V8" s="106"/>
      <c r="W8" s="106"/>
      <c r="X8" s="106"/>
      <c r="Y8" s="106"/>
      <c r="Z8" s="106"/>
    </row>
    <row r="9" spans="1:26" ht="12.75" customHeight="1">
      <c r="A9" s="107" t="s">
        <v>82</v>
      </c>
      <c r="B9" s="107"/>
      <c r="C9" s="108" t="s">
        <v>83</v>
      </c>
      <c r="D9" s="108"/>
      <c r="E9" s="108"/>
      <c r="F9" s="109"/>
      <c r="G9" s="110">
        <f t="shared" ref="G9:G17" si="0">ROUND($E9*F9,0)</f>
        <v>0</v>
      </c>
      <c r="H9" s="111"/>
      <c r="I9" s="111">
        <f t="shared" ref="I9:I17" si="1">ROUND($E9*H9,0)</f>
        <v>0</v>
      </c>
      <c r="J9" s="112" t="str">
        <f t="shared" ref="J9:J17" si="2">+IF(H9&lt;=$F9,"OK","NO OK")</f>
        <v>OK</v>
      </c>
      <c r="K9" s="111"/>
      <c r="L9" s="111">
        <f t="shared" ref="L9:L17" si="3">ROUND($E9*K9,0)</f>
        <v>0</v>
      </c>
      <c r="M9" s="112" t="str">
        <f t="shared" ref="M9:M17" si="4">+IF(K9&lt;=$F9,"OK","NO OK")</f>
        <v>OK</v>
      </c>
      <c r="N9" s="111"/>
      <c r="O9" s="111">
        <f t="shared" ref="O9:O17" si="5">ROUND($E9*N9,0)</f>
        <v>0</v>
      </c>
      <c r="P9" s="112" t="str">
        <f t="shared" ref="P9:P17" si="6">+IF(N9&lt;=$F9,"OK","NO OK")</f>
        <v>OK</v>
      </c>
      <c r="Q9" s="111"/>
      <c r="R9" s="111">
        <f t="shared" ref="R9:R17" si="7">ROUND($E9*Q9,0)</f>
        <v>0</v>
      </c>
      <c r="S9" s="112" t="str">
        <f t="shared" ref="S9:S17" si="8">+IF(Q9&lt;=$F9,"OK","NO OK")</f>
        <v>OK</v>
      </c>
      <c r="T9" s="1"/>
      <c r="U9" s="1"/>
      <c r="V9" s="1"/>
      <c r="W9" s="1"/>
      <c r="X9" s="1"/>
      <c r="Y9" s="1"/>
      <c r="Z9" s="1"/>
    </row>
    <row r="10" spans="1:26" ht="12.75" customHeight="1">
      <c r="A10" s="113">
        <v>1</v>
      </c>
      <c r="B10" s="113"/>
      <c r="C10" s="114" t="s">
        <v>84</v>
      </c>
      <c r="D10" s="113"/>
      <c r="E10" s="113"/>
      <c r="F10" s="115"/>
      <c r="G10" s="110">
        <f t="shared" si="0"/>
        <v>0</v>
      </c>
      <c r="H10" s="111"/>
      <c r="I10" s="111">
        <f t="shared" si="1"/>
        <v>0</v>
      </c>
      <c r="J10" s="112" t="str">
        <f t="shared" si="2"/>
        <v>OK</v>
      </c>
      <c r="K10" s="111"/>
      <c r="L10" s="111">
        <f t="shared" si="3"/>
        <v>0</v>
      </c>
      <c r="M10" s="112" t="str">
        <f t="shared" si="4"/>
        <v>OK</v>
      </c>
      <c r="N10" s="111"/>
      <c r="O10" s="111">
        <f t="shared" si="5"/>
        <v>0</v>
      </c>
      <c r="P10" s="112" t="str">
        <f t="shared" si="6"/>
        <v>OK</v>
      </c>
      <c r="Q10" s="111"/>
      <c r="R10" s="111">
        <f t="shared" si="7"/>
        <v>0</v>
      </c>
      <c r="S10" s="112" t="str">
        <f t="shared" si="8"/>
        <v>OK</v>
      </c>
      <c r="T10" s="1"/>
      <c r="U10" s="1"/>
      <c r="V10" s="1"/>
      <c r="W10" s="1"/>
      <c r="X10" s="1"/>
      <c r="Y10" s="1"/>
      <c r="Z10" s="1"/>
    </row>
    <row r="11" spans="1:26" ht="12.75" customHeight="1">
      <c r="A11" s="116" t="s">
        <v>85</v>
      </c>
      <c r="B11" s="116">
        <v>1</v>
      </c>
      <c r="C11" s="117" t="s">
        <v>86</v>
      </c>
      <c r="D11" s="116" t="s">
        <v>87</v>
      </c>
      <c r="E11" s="118">
        <v>6738.39</v>
      </c>
      <c r="F11" s="119">
        <v>6709</v>
      </c>
      <c r="G11" s="110">
        <f t="shared" si="0"/>
        <v>45207859</v>
      </c>
      <c r="H11" s="111">
        <v>6709</v>
      </c>
      <c r="I11" s="111">
        <f t="shared" si="1"/>
        <v>45207859</v>
      </c>
      <c r="J11" s="112" t="str">
        <f t="shared" si="2"/>
        <v>OK</v>
      </c>
      <c r="K11" s="111"/>
      <c r="L11" s="111">
        <f t="shared" si="3"/>
        <v>0</v>
      </c>
      <c r="M11" s="112" t="str">
        <f t="shared" si="4"/>
        <v>OK</v>
      </c>
      <c r="N11" s="111"/>
      <c r="O11" s="111">
        <f t="shared" si="5"/>
        <v>0</v>
      </c>
      <c r="P11" s="112" t="str">
        <f t="shared" si="6"/>
        <v>OK</v>
      </c>
      <c r="Q11" s="111"/>
      <c r="R11" s="111">
        <f t="shared" si="7"/>
        <v>0</v>
      </c>
      <c r="S11" s="112" t="str">
        <f t="shared" si="8"/>
        <v>OK</v>
      </c>
      <c r="T11" s="1"/>
      <c r="U11" s="1"/>
      <c r="V11" s="1"/>
      <c r="W11" s="1"/>
      <c r="X11" s="1"/>
      <c r="Y11" s="1"/>
      <c r="Z11" s="1"/>
    </row>
    <row r="12" spans="1:26" ht="12.75" customHeight="1">
      <c r="A12" s="116" t="s">
        <v>88</v>
      </c>
      <c r="B12" s="116">
        <v>2</v>
      </c>
      <c r="C12" s="117" t="s">
        <v>89</v>
      </c>
      <c r="D12" s="116" t="s">
        <v>90</v>
      </c>
      <c r="E12" s="118">
        <v>401</v>
      </c>
      <c r="F12" s="119">
        <v>6944</v>
      </c>
      <c r="G12" s="110">
        <f t="shared" si="0"/>
        <v>2784544</v>
      </c>
      <c r="H12" s="111">
        <v>6944</v>
      </c>
      <c r="I12" s="111">
        <f t="shared" si="1"/>
        <v>2784544</v>
      </c>
      <c r="J12" s="112" t="str">
        <f t="shared" si="2"/>
        <v>OK</v>
      </c>
      <c r="K12" s="111"/>
      <c r="L12" s="111">
        <f t="shared" si="3"/>
        <v>0</v>
      </c>
      <c r="M12" s="112" t="str">
        <f t="shared" si="4"/>
        <v>OK</v>
      </c>
      <c r="N12" s="111"/>
      <c r="O12" s="111">
        <f t="shared" si="5"/>
        <v>0</v>
      </c>
      <c r="P12" s="112" t="str">
        <f t="shared" si="6"/>
        <v>OK</v>
      </c>
      <c r="Q12" s="111"/>
      <c r="R12" s="111">
        <f t="shared" si="7"/>
        <v>0</v>
      </c>
      <c r="S12" s="112" t="str">
        <f t="shared" si="8"/>
        <v>OK</v>
      </c>
      <c r="T12" s="1"/>
      <c r="U12" s="1"/>
      <c r="V12" s="1"/>
      <c r="W12" s="1"/>
      <c r="X12" s="1"/>
      <c r="Y12" s="1"/>
      <c r="Z12" s="1"/>
    </row>
    <row r="13" spans="1:26" ht="12.75" customHeight="1">
      <c r="A13" s="116" t="s">
        <v>91</v>
      </c>
      <c r="B13" s="116">
        <v>3</v>
      </c>
      <c r="C13" s="117" t="s">
        <v>92</v>
      </c>
      <c r="D13" s="116" t="s">
        <v>87</v>
      </c>
      <c r="E13" s="118">
        <v>116.98</v>
      </c>
      <c r="F13" s="119">
        <v>44085</v>
      </c>
      <c r="G13" s="110">
        <f t="shared" si="0"/>
        <v>5157063</v>
      </c>
      <c r="H13" s="111">
        <v>44085</v>
      </c>
      <c r="I13" s="111">
        <f t="shared" si="1"/>
        <v>5157063</v>
      </c>
      <c r="J13" s="112" t="str">
        <f t="shared" si="2"/>
        <v>OK</v>
      </c>
      <c r="K13" s="111"/>
      <c r="L13" s="111">
        <f t="shared" si="3"/>
        <v>0</v>
      </c>
      <c r="M13" s="112" t="str">
        <f t="shared" si="4"/>
        <v>OK</v>
      </c>
      <c r="N13" s="111"/>
      <c r="O13" s="111">
        <f t="shared" si="5"/>
        <v>0</v>
      </c>
      <c r="P13" s="112" t="str">
        <f t="shared" si="6"/>
        <v>OK</v>
      </c>
      <c r="Q13" s="111"/>
      <c r="R13" s="111">
        <f t="shared" si="7"/>
        <v>0</v>
      </c>
      <c r="S13" s="112" t="str">
        <f t="shared" si="8"/>
        <v>OK</v>
      </c>
      <c r="T13" s="1"/>
      <c r="U13" s="1"/>
      <c r="V13" s="1"/>
      <c r="W13" s="1"/>
      <c r="X13" s="1"/>
      <c r="Y13" s="1"/>
      <c r="Z13" s="1"/>
    </row>
    <row r="14" spans="1:26" ht="12.75" customHeight="1">
      <c r="A14" s="116" t="s">
        <v>93</v>
      </c>
      <c r="B14" s="116">
        <v>4</v>
      </c>
      <c r="C14" s="117" t="s">
        <v>94</v>
      </c>
      <c r="D14" s="116" t="s">
        <v>90</v>
      </c>
      <c r="E14" s="118">
        <v>349.79</v>
      </c>
      <c r="F14" s="119">
        <v>12681</v>
      </c>
      <c r="G14" s="110">
        <f t="shared" si="0"/>
        <v>4435687</v>
      </c>
      <c r="H14" s="111">
        <v>12681</v>
      </c>
      <c r="I14" s="111">
        <f t="shared" si="1"/>
        <v>4435687</v>
      </c>
      <c r="J14" s="112" t="str">
        <f t="shared" si="2"/>
        <v>OK</v>
      </c>
      <c r="K14" s="111"/>
      <c r="L14" s="111">
        <f t="shared" si="3"/>
        <v>0</v>
      </c>
      <c r="M14" s="112" t="str">
        <f t="shared" si="4"/>
        <v>OK</v>
      </c>
      <c r="N14" s="111"/>
      <c r="O14" s="111">
        <f t="shared" si="5"/>
        <v>0</v>
      </c>
      <c r="P14" s="112" t="str">
        <f t="shared" si="6"/>
        <v>OK</v>
      </c>
      <c r="Q14" s="111"/>
      <c r="R14" s="111">
        <f t="shared" si="7"/>
        <v>0</v>
      </c>
      <c r="S14" s="112" t="str">
        <f t="shared" si="8"/>
        <v>OK</v>
      </c>
      <c r="T14" s="1"/>
      <c r="U14" s="1"/>
      <c r="V14" s="1"/>
      <c r="W14" s="1"/>
      <c r="X14" s="1"/>
      <c r="Y14" s="1"/>
      <c r="Z14" s="1"/>
    </row>
    <row r="15" spans="1:26" ht="12.75" customHeight="1">
      <c r="A15" s="116" t="s">
        <v>95</v>
      </c>
      <c r="B15" s="116">
        <v>5</v>
      </c>
      <c r="C15" s="117" t="s">
        <v>96</v>
      </c>
      <c r="D15" s="116" t="s">
        <v>97</v>
      </c>
      <c r="E15" s="118">
        <v>3802.74</v>
      </c>
      <c r="F15" s="119">
        <v>25542</v>
      </c>
      <c r="G15" s="110">
        <f t="shared" si="0"/>
        <v>97129585</v>
      </c>
      <c r="H15" s="111">
        <v>25542</v>
      </c>
      <c r="I15" s="111">
        <f t="shared" si="1"/>
        <v>97129585</v>
      </c>
      <c r="J15" s="112" t="str">
        <f t="shared" si="2"/>
        <v>OK</v>
      </c>
      <c r="K15" s="111"/>
      <c r="L15" s="111">
        <f t="shared" si="3"/>
        <v>0</v>
      </c>
      <c r="M15" s="112" t="str">
        <f t="shared" si="4"/>
        <v>OK</v>
      </c>
      <c r="N15" s="111"/>
      <c r="O15" s="111">
        <f t="shared" si="5"/>
        <v>0</v>
      </c>
      <c r="P15" s="112" t="str">
        <f t="shared" si="6"/>
        <v>OK</v>
      </c>
      <c r="Q15" s="111"/>
      <c r="R15" s="111">
        <f t="shared" si="7"/>
        <v>0</v>
      </c>
      <c r="S15" s="112" t="str">
        <f t="shared" si="8"/>
        <v>OK</v>
      </c>
      <c r="T15" s="1"/>
      <c r="U15" s="1"/>
      <c r="V15" s="1"/>
      <c r="W15" s="1"/>
      <c r="X15" s="1"/>
      <c r="Y15" s="1"/>
      <c r="Z15" s="1"/>
    </row>
    <row r="16" spans="1:26" ht="12.75" customHeight="1">
      <c r="A16" s="116" t="s">
        <v>98</v>
      </c>
      <c r="B16" s="116">
        <v>26</v>
      </c>
      <c r="C16" s="117" t="s">
        <v>99</v>
      </c>
      <c r="D16" s="116" t="s">
        <v>97</v>
      </c>
      <c r="E16" s="118">
        <v>178.35</v>
      </c>
      <c r="F16" s="119">
        <v>11376</v>
      </c>
      <c r="G16" s="110">
        <f t="shared" si="0"/>
        <v>2028910</v>
      </c>
      <c r="H16" s="111">
        <v>11376</v>
      </c>
      <c r="I16" s="111">
        <f t="shared" si="1"/>
        <v>2028910</v>
      </c>
      <c r="J16" s="112" t="str">
        <f t="shared" si="2"/>
        <v>OK</v>
      </c>
      <c r="K16" s="111"/>
      <c r="L16" s="111">
        <f t="shared" si="3"/>
        <v>0</v>
      </c>
      <c r="M16" s="112" t="str">
        <f t="shared" si="4"/>
        <v>OK</v>
      </c>
      <c r="N16" s="111"/>
      <c r="O16" s="111">
        <f t="shared" si="5"/>
        <v>0</v>
      </c>
      <c r="P16" s="112" t="str">
        <f t="shared" si="6"/>
        <v>OK</v>
      </c>
      <c r="Q16" s="111"/>
      <c r="R16" s="111">
        <f t="shared" si="7"/>
        <v>0</v>
      </c>
      <c r="S16" s="112" t="str">
        <f t="shared" si="8"/>
        <v>OK</v>
      </c>
      <c r="T16" s="1"/>
      <c r="U16" s="1"/>
      <c r="V16" s="1"/>
      <c r="W16" s="1"/>
      <c r="X16" s="1"/>
      <c r="Y16" s="1"/>
      <c r="Z16" s="1"/>
    </row>
    <row r="17" spans="1:26" ht="12.75" customHeight="1">
      <c r="A17" s="116" t="s">
        <v>100</v>
      </c>
      <c r="B17" s="116">
        <v>6</v>
      </c>
      <c r="C17" s="117" t="s">
        <v>101</v>
      </c>
      <c r="D17" s="116" t="s">
        <v>97</v>
      </c>
      <c r="E17" s="118">
        <v>2773.03</v>
      </c>
      <c r="F17" s="119">
        <v>24780</v>
      </c>
      <c r="G17" s="110">
        <f t="shared" si="0"/>
        <v>68715683</v>
      </c>
      <c r="H17" s="111">
        <v>24780</v>
      </c>
      <c r="I17" s="111">
        <f t="shared" si="1"/>
        <v>68715683</v>
      </c>
      <c r="J17" s="112" t="str">
        <f t="shared" si="2"/>
        <v>OK</v>
      </c>
      <c r="K17" s="111"/>
      <c r="L17" s="111">
        <f t="shared" si="3"/>
        <v>0</v>
      </c>
      <c r="M17" s="112" t="str">
        <f t="shared" si="4"/>
        <v>OK</v>
      </c>
      <c r="N17" s="111"/>
      <c r="O17" s="111">
        <f t="shared" si="5"/>
        <v>0</v>
      </c>
      <c r="P17" s="112" t="str">
        <f t="shared" si="6"/>
        <v>OK</v>
      </c>
      <c r="Q17" s="111"/>
      <c r="R17" s="111">
        <f t="shared" si="7"/>
        <v>0</v>
      </c>
      <c r="S17" s="112" t="str">
        <f t="shared" si="8"/>
        <v>OK</v>
      </c>
      <c r="T17" s="1"/>
      <c r="U17" s="1"/>
      <c r="V17" s="1"/>
      <c r="W17" s="1"/>
      <c r="X17" s="1"/>
      <c r="Y17" s="1"/>
      <c r="Z17" s="1"/>
    </row>
    <row r="18" spans="1:26" ht="12.75" customHeight="1">
      <c r="A18" s="113"/>
      <c r="B18" s="113"/>
      <c r="C18" s="120" t="s">
        <v>102</v>
      </c>
      <c r="D18" s="113"/>
      <c r="E18" s="121"/>
      <c r="F18" s="122"/>
      <c r="G18" s="110"/>
      <c r="H18" s="111"/>
      <c r="I18" s="111"/>
      <c r="J18" s="112"/>
      <c r="K18" s="111"/>
      <c r="L18" s="111"/>
      <c r="M18" s="112"/>
      <c r="N18" s="111"/>
      <c r="O18" s="111"/>
      <c r="P18" s="112"/>
      <c r="Q18" s="111"/>
      <c r="R18" s="111"/>
      <c r="S18" s="112"/>
      <c r="T18" s="1"/>
      <c r="U18" s="1"/>
      <c r="V18" s="1"/>
      <c r="W18" s="1"/>
      <c r="X18" s="1"/>
      <c r="Y18" s="1"/>
      <c r="Z18" s="1"/>
    </row>
    <row r="19" spans="1:26" ht="12.75" customHeight="1">
      <c r="A19" s="113">
        <v>2</v>
      </c>
      <c r="B19" s="113"/>
      <c r="C19" s="123" t="s">
        <v>103</v>
      </c>
      <c r="D19" s="124"/>
      <c r="E19" s="125"/>
      <c r="F19" s="126"/>
      <c r="G19" s="110"/>
      <c r="H19" s="111"/>
      <c r="I19" s="111"/>
      <c r="J19" s="112"/>
      <c r="K19" s="111"/>
      <c r="L19" s="111"/>
      <c r="M19" s="112"/>
      <c r="N19" s="111"/>
      <c r="O19" s="111"/>
      <c r="P19" s="112"/>
      <c r="Q19" s="111"/>
      <c r="R19" s="111"/>
      <c r="S19" s="112"/>
      <c r="T19" s="1"/>
      <c r="U19" s="1"/>
      <c r="V19" s="1"/>
      <c r="W19" s="1"/>
      <c r="X19" s="1"/>
      <c r="Y19" s="1"/>
      <c r="Z19" s="1"/>
    </row>
    <row r="20" spans="1:26" ht="12.75" customHeight="1">
      <c r="A20" s="116" t="s">
        <v>104</v>
      </c>
      <c r="B20" s="116">
        <v>7</v>
      </c>
      <c r="C20" s="117" t="s">
        <v>105</v>
      </c>
      <c r="D20" s="116" t="s">
        <v>97</v>
      </c>
      <c r="E20" s="118">
        <v>1684.6</v>
      </c>
      <c r="F20" s="119">
        <v>129940</v>
      </c>
      <c r="G20" s="110">
        <f t="shared" ref="G20:G25" si="9">ROUND($E20*F20,0)</f>
        <v>218896924</v>
      </c>
      <c r="H20" s="111">
        <v>129940</v>
      </c>
      <c r="I20" s="111">
        <f t="shared" ref="I20:I25" si="10">ROUND($E20*H20,0)</f>
        <v>218896924</v>
      </c>
      <c r="J20" s="112" t="str">
        <f t="shared" ref="J20:J25" si="11">+IF(H20&lt;=$F20,"OK","NO OK")</f>
        <v>OK</v>
      </c>
      <c r="K20" s="111"/>
      <c r="L20" s="111">
        <f t="shared" ref="L20:L25" si="12">ROUND($E20*K20,0)</f>
        <v>0</v>
      </c>
      <c r="M20" s="112" t="str">
        <f t="shared" ref="M20:M25" si="13">+IF(K20&lt;=$F20,"OK","NO OK")</f>
        <v>OK</v>
      </c>
      <c r="N20" s="111"/>
      <c r="O20" s="111">
        <f t="shared" ref="O20:O25" si="14">ROUND($E20*N20,0)</f>
        <v>0</v>
      </c>
      <c r="P20" s="112" t="str">
        <f t="shared" ref="P20:P25" si="15">+IF(N20&lt;=$F20,"OK","NO OK")</f>
        <v>OK</v>
      </c>
      <c r="Q20" s="111"/>
      <c r="R20" s="111">
        <f t="shared" ref="R20:R25" si="16">ROUND($E20*Q20,0)</f>
        <v>0</v>
      </c>
      <c r="S20" s="112" t="str">
        <f t="shared" ref="S20:S25" si="17">+IF(Q20&lt;=$F20,"OK","NO OK")</f>
        <v>OK</v>
      </c>
      <c r="T20" s="1"/>
      <c r="U20" s="1"/>
      <c r="V20" s="1"/>
      <c r="W20" s="1"/>
      <c r="X20" s="1"/>
      <c r="Y20" s="1"/>
      <c r="Z20" s="1"/>
    </row>
    <row r="21" spans="1:26" ht="12.75" customHeight="1">
      <c r="A21" s="116" t="s">
        <v>106</v>
      </c>
      <c r="B21" s="116">
        <v>8</v>
      </c>
      <c r="C21" s="117" t="s">
        <v>107</v>
      </c>
      <c r="D21" s="116" t="s">
        <v>97</v>
      </c>
      <c r="E21" s="118">
        <v>1010.76</v>
      </c>
      <c r="F21" s="119">
        <v>133901</v>
      </c>
      <c r="G21" s="110">
        <f t="shared" si="9"/>
        <v>135341775</v>
      </c>
      <c r="H21" s="111">
        <v>133901</v>
      </c>
      <c r="I21" s="111">
        <f t="shared" si="10"/>
        <v>135341775</v>
      </c>
      <c r="J21" s="112" t="str">
        <f t="shared" si="11"/>
        <v>OK</v>
      </c>
      <c r="K21" s="111"/>
      <c r="L21" s="111">
        <f t="shared" si="12"/>
        <v>0</v>
      </c>
      <c r="M21" s="112" t="str">
        <f t="shared" si="13"/>
        <v>OK</v>
      </c>
      <c r="N21" s="111"/>
      <c r="O21" s="111">
        <f t="shared" si="14"/>
        <v>0</v>
      </c>
      <c r="P21" s="112" t="str">
        <f t="shared" si="15"/>
        <v>OK</v>
      </c>
      <c r="Q21" s="111"/>
      <c r="R21" s="111">
        <f t="shared" si="16"/>
        <v>0</v>
      </c>
      <c r="S21" s="112" t="str">
        <f t="shared" si="17"/>
        <v>OK</v>
      </c>
      <c r="T21" s="1"/>
      <c r="U21" s="1"/>
      <c r="V21" s="1"/>
      <c r="W21" s="1"/>
      <c r="X21" s="1"/>
      <c r="Y21" s="1"/>
      <c r="Z21" s="1"/>
    </row>
    <row r="22" spans="1:26" ht="12.75" customHeight="1">
      <c r="A22" s="116" t="s">
        <v>108</v>
      </c>
      <c r="B22" s="116">
        <v>9</v>
      </c>
      <c r="C22" s="117" t="s">
        <v>109</v>
      </c>
      <c r="D22" s="116" t="s">
        <v>97</v>
      </c>
      <c r="E22" s="118">
        <v>673.84</v>
      </c>
      <c r="F22" s="119">
        <v>129940</v>
      </c>
      <c r="G22" s="110">
        <f t="shared" si="9"/>
        <v>87558770</v>
      </c>
      <c r="H22" s="111">
        <v>129940</v>
      </c>
      <c r="I22" s="111">
        <f t="shared" si="10"/>
        <v>87558770</v>
      </c>
      <c r="J22" s="112" t="str">
        <f t="shared" si="11"/>
        <v>OK</v>
      </c>
      <c r="K22" s="111"/>
      <c r="L22" s="111">
        <f t="shared" si="12"/>
        <v>0</v>
      </c>
      <c r="M22" s="112" t="str">
        <f t="shared" si="13"/>
        <v>OK</v>
      </c>
      <c r="N22" s="111"/>
      <c r="O22" s="111">
        <f t="shared" si="14"/>
        <v>0</v>
      </c>
      <c r="P22" s="112" t="str">
        <f t="shared" si="15"/>
        <v>OK</v>
      </c>
      <c r="Q22" s="111"/>
      <c r="R22" s="111">
        <f t="shared" si="16"/>
        <v>0</v>
      </c>
      <c r="S22" s="112" t="str">
        <f t="shared" si="17"/>
        <v>OK</v>
      </c>
      <c r="T22" s="1"/>
      <c r="U22" s="1"/>
      <c r="V22" s="1"/>
      <c r="W22" s="1"/>
      <c r="X22" s="1"/>
      <c r="Y22" s="1"/>
      <c r="Z22" s="1"/>
    </row>
    <row r="23" spans="1:26" ht="12.75" customHeight="1">
      <c r="A23" s="116" t="s">
        <v>110</v>
      </c>
      <c r="B23" s="116">
        <v>10</v>
      </c>
      <c r="C23" s="117" t="s">
        <v>111</v>
      </c>
      <c r="D23" s="116" t="s">
        <v>97</v>
      </c>
      <c r="E23" s="118">
        <v>673.84</v>
      </c>
      <c r="F23" s="119">
        <v>38698</v>
      </c>
      <c r="G23" s="110">
        <f t="shared" si="9"/>
        <v>26076260</v>
      </c>
      <c r="H23" s="111">
        <v>38698</v>
      </c>
      <c r="I23" s="111">
        <f t="shared" si="10"/>
        <v>26076260</v>
      </c>
      <c r="J23" s="112" t="str">
        <f t="shared" si="11"/>
        <v>OK</v>
      </c>
      <c r="K23" s="111"/>
      <c r="L23" s="111">
        <f t="shared" si="12"/>
        <v>0</v>
      </c>
      <c r="M23" s="112" t="str">
        <f t="shared" si="13"/>
        <v>OK</v>
      </c>
      <c r="N23" s="111"/>
      <c r="O23" s="111">
        <f t="shared" si="14"/>
        <v>0</v>
      </c>
      <c r="P23" s="112" t="str">
        <f t="shared" si="15"/>
        <v>OK</v>
      </c>
      <c r="Q23" s="111"/>
      <c r="R23" s="111">
        <f t="shared" si="16"/>
        <v>0</v>
      </c>
      <c r="S23" s="112" t="str">
        <f t="shared" si="17"/>
        <v>OK</v>
      </c>
      <c r="T23" s="1"/>
      <c r="U23" s="1"/>
      <c r="V23" s="1"/>
      <c r="W23" s="1"/>
      <c r="X23" s="1"/>
      <c r="Y23" s="1"/>
      <c r="Z23" s="1"/>
    </row>
    <row r="24" spans="1:26" ht="12.75" customHeight="1">
      <c r="A24" s="116" t="s">
        <v>112</v>
      </c>
      <c r="B24" s="116">
        <v>11</v>
      </c>
      <c r="C24" s="117" t="s">
        <v>113</v>
      </c>
      <c r="D24" s="116" t="s">
        <v>87</v>
      </c>
      <c r="E24" s="118">
        <v>6738.39</v>
      </c>
      <c r="F24" s="119">
        <v>6453</v>
      </c>
      <c r="G24" s="110">
        <f t="shared" si="9"/>
        <v>43482831</v>
      </c>
      <c r="H24" s="111">
        <v>6453</v>
      </c>
      <c r="I24" s="111">
        <f t="shared" si="10"/>
        <v>43482831</v>
      </c>
      <c r="J24" s="112" t="str">
        <f t="shared" si="11"/>
        <v>OK</v>
      </c>
      <c r="K24" s="111"/>
      <c r="L24" s="111">
        <f t="shared" si="12"/>
        <v>0</v>
      </c>
      <c r="M24" s="112" t="str">
        <f t="shared" si="13"/>
        <v>OK</v>
      </c>
      <c r="N24" s="111"/>
      <c r="O24" s="111">
        <f t="shared" si="14"/>
        <v>0</v>
      </c>
      <c r="P24" s="112" t="str">
        <f t="shared" si="15"/>
        <v>OK</v>
      </c>
      <c r="Q24" s="111"/>
      <c r="R24" s="111">
        <f t="shared" si="16"/>
        <v>0</v>
      </c>
      <c r="S24" s="112" t="str">
        <f t="shared" si="17"/>
        <v>OK</v>
      </c>
      <c r="T24" s="1"/>
      <c r="U24" s="1"/>
      <c r="V24" s="1"/>
      <c r="W24" s="1"/>
      <c r="X24" s="1"/>
      <c r="Y24" s="1"/>
      <c r="Z24" s="1"/>
    </row>
    <row r="25" spans="1:26" ht="12.75" customHeight="1">
      <c r="A25" s="116" t="s">
        <v>114</v>
      </c>
      <c r="B25" s="116">
        <v>12</v>
      </c>
      <c r="C25" s="117" t="s">
        <v>115</v>
      </c>
      <c r="D25" s="116" t="s">
        <v>87</v>
      </c>
      <c r="E25" s="118">
        <v>6738.39</v>
      </c>
      <c r="F25" s="119">
        <v>54229</v>
      </c>
      <c r="G25" s="110">
        <f t="shared" si="9"/>
        <v>365416151</v>
      </c>
      <c r="H25" s="111">
        <v>54229</v>
      </c>
      <c r="I25" s="111">
        <f t="shared" si="10"/>
        <v>365416151</v>
      </c>
      <c r="J25" s="112" t="str">
        <f t="shared" si="11"/>
        <v>OK</v>
      </c>
      <c r="K25" s="111"/>
      <c r="L25" s="111">
        <f t="shared" si="12"/>
        <v>0</v>
      </c>
      <c r="M25" s="112" t="str">
        <f t="shared" si="13"/>
        <v>OK</v>
      </c>
      <c r="N25" s="111"/>
      <c r="O25" s="111">
        <f t="shared" si="14"/>
        <v>0</v>
      </c>
      <c r="P25" s="112" t="str">
        <f t="shared" si="15"/>
        <v>OK</v>
      </c>
      <c r="Q25" s="111"/>
      <c r="R25" s="111">
        <f t="shared" si="16"/>
        <v>0</v>
      </c>
      <c r="S25" s="112" t="str">
        <f t="shared" si="17"/>
        <v>OK</v>
      </c>
      <c r="T25" s="1"/>
      <c r="U25" s="1"/>
      <c r="V25" s="1"/>
      <c r="W25" s="1"/>
      <c r="X25" s="1"/>
      <c r="Y25" s="1"/>
      <c r="Z25" s="1"/>
    </row>
    <row r="26" spans="1:26" ht="12.75" customHeight="1">
      <c r="A26" s="113"/>
      <c r="B26" s="113"/>
      <c r="C26" s="123" t="s">
        <v>102</v>
      </c>
      <c r="D26" s="113"/>
      <c r="E26" s="121"/>
      <c r="F26" s="122"/>
      <c r="G26" s="110"/>
      <c r="H26" s="111"/>
      <c r="I26" s="111"/>
      <c r="J26" s="112"/>
      <c r="K26" s="111"/>
      <c r="L26" s="111"/>
      <c r="M26" s="112"/>
      <c r="N26" s="111"/>
      <c r="O26" s="111"/>
      <c r="P26" s="112"/>
      <c r="Q26" s="111"/>
      <c r="R26" s="111"/>
      <c r="S26" s="112"/>
      <c r="T26" s="1"/>
      <c r="U26" s="1"/>
      <c r="V26" s="1"/>
      <c r="W26" s="1"/>
      <c r="X26" s="1"/>
      <c r="Y26" s="1"/>
      <c r="Z26" s="1"/>
    </row>
    <row r="27" spans="1:26" ht="12.75" customHeight="1">
      <c r="A27" s="124">
        <v>3</v>
      </c>
      <c r="B27" s="124"/>
      <c r="C27" s="123" t="s">
        <v>116</v>
      </c>
      <c r="D27" s="124"/>
      <c r="E27" s="125"/>
      <c r="F27" s="126"/>
      <c r="G27" s="110"/>
      <c r="H27" s="111"/>
      <c r="I27" s="111"/>
      <c r="J27" s="112"/>
      <c r="K27" s="111"/>
      <c r="L27" s="111"/>
      <c r="M27" s="112"/>
      <c r="N27" s="111"/>
      <c r="O27" s="111"/>
      <c r="P27" s="112"/>
      <c r="Q27" s="111"/>
      <c r="R27" s="111"/>
      <c r="S27" s="112"/>
      <c r="T27" s="1"/>
      <c r="U27" s="1"/>
      <c r="V27" s="1"/>
      <c r="W27" s="1"/>
      <c r="X27" s="1"/>
      <c r="Y27" s="1"/>
      <c r="Z27" s="1"/>
    </row>
    <row r="28" spans="1:26" ht="12.75" customHeight="1">
      <c r="A28" s="127" t="s">
        <v>117</v>
      </c>
      <c r="B28" s="127"/>
      <c r="C28" s="117" t="s">
        <v>118</v>
      </c>
      <c r="D28" s="127" t="s">
        <v>87</v>
      </c>
      <c r="E28" s="118">
        <v>3877.02</v>
      </c>
      <c r="F28" s="119">
        <v>364300</v>
      </c>
      <c r="G28" s="110">
        <f t="shared" ref="G28:G29" si="18">ROUND($E28*F28,0)</f>
        <v>1412398386</v>
      </c>
      <c r="H28" s="111">
        <v>364300</v>
      </c>
      <c r="I28" s="111">
        <f t="shared" ref="I28:I29" si="19">ROUND($E28*H28,0)</f>
        <v>1412398386</v>
      </c>
      <c r="J28" s="112" t="str">
        <f t="shared" ref="J28:J29" si="20">+IF(H28&lt;=$F28,"OK","NO OK")</f>
        <v>OK</v>
      </c>
      <c r="K28" s="111"/>
      <c r="L28" s="111">
        <f t="shared" ref="L28:L29" si="21">ROUND($E28*K28,0)</f>
        <v>0</v>
      </c>
      <c r="M28" s="112" t="str">
        <f t="shared" ref="M28:M29" si="22">+IF(K28&lt;=$F28,"OK","NO OK")</f>
        <v>OK</v>
      </c>
      <c r="N28" s="111"/>
      <c r="O28" s="111">
        <f t="shared" ref="O28:O29" si="23">ROUND($E28*N28,0)</f>
        <v>0</v>
      </c>
      <c r="P28" s="112" t="str">
        <f t="shared" ref="P28:P29" si="24">+IF(N28&lt;=$F28,"OK","NO OK")</f>
        <v>OK</v>
      </c>
      <c r="Q28" s="111"/>
      <c r="R28" s="111">
        <f t="shared" ref="R28:R29" si="25">ROUND($E28*Q28,0)</f>
        <v>0</v>
      </c>
      <c r="S28" s="112" t="str">
        <f t="shared" ref="S28:S29" si="26">+IF(Q28&lt;=$F28,"OK","NO OK")</f>
        <v>OK</v>
      </c>
      <c r="T28" s="1"/>
      <c r="U28" s="1"/>
      <c r="V28" s="1"/>
      <c r="W28" s="1"/>
      <c r="X28" s="1"/>
      <c r="Y28" s="1"/>
      <c r="Z28" s="1"/>
    </row>
    <row r="29" spans="1:26" ht="12.75" customHeight="1">
      <c r="A29" s="127" t="s">
        <v>119</v>
      </c>
      <c r="B29" s="127"/>
      <c r="C29" s="117" t="s">
        <v>120</v>
      </c>
      <c r="D29" s="127" t="s">
        <v>87</v>
      </c>
      <c r="E29" s="118">
        <v>2966.64</v>
      </c>
      <c r="F29" s="119">
        <v>364300</v>
      </c>
      <c r="G29" s="110">
        <f t="shared" si="18"/>
        <v>1080746952</v>
      </c>
      <c r="H29" s="111">
        <v>364300</v>
      </c>
      <c r="I29" s="111">
        <f t="shared" si="19"/>
        <v>1080746952</v>
      </c>
      <c r="J29" s="112" t="str">
        <f t="shared" si="20"/>
        <v>OK</v>
      </c>
      <c r="K29" s="111"/>
      <c r="L29" s="111">
        <f t="shared" si="21"/>
        <v>0</v>
      </c>
      <c r="M29" s="112" t="str">
        <f t="shared" si="22"/>
        <v>OK</v>
      </c>
      <c r="N29" s="111"/>
      <c r="O29" s="111">
        <f t="shared" si="23"/>
        <v>0</v>
      </c>
      <c r="P29" s="112" t="str">
        <f t="shared" si="24"/>
        <v>OK</v>
      </c>
      <c r="Q29" s="111"/>
      <c r="R29" s="111">
        <f t="shared" si="25"/>
        <v>0</v>
      </c>
      <c r="S29" s="112" t="str">
        <f t="shared" si="26"/>
        <v>OK</v>
      </c>
      <c r="T29" s="1"/>
      <c r="U29" s="1"/>
      <c r="V29" s="1"/>
      <c r="W29" s="1"/>
      <c r="X29" s="1"/>
      <c r="Y29" s="1"/>
      <c r="Z29" s="1"/>
    </row>
    <row r="30" spans="1:26" ht="12.75" customHeight="1">
      <c r="A30" s="113"/>
      <c r="B30" s="113"/>
      <c r="C30" s="123" t="s">
        <v>102</v>
      </c>
      <c r="D30" s="113"/>
      <c r="E30" s="121"/>
      <c r="F30" s="122"/>
      <c r="G30" s="110"/>
      <c r="H30" s="111"/>
      <c r="I30" s="111"/>
      <c r="J30" s="112"/>
      <c r="K30" s="111"/>
      <c r="L30" s="111"/>
      <c r="M30" s="112"/>
      <c r="N30" s="111"/>
      <c r="O30" s="111"/>
      <c r="P30" s="112"/>
      <c r="Q30" s="111"/>
      <c r="R30" s="111"/>
      <c r="S30" s="112"/>
      <c r="T30" s="1"/>
      <c r="U30" s="1"/>
      <c r="V30" s="1"/>
      <c r="W30" s="1"/>
      <c r="X30" s="1"/>
      <c r="Y30" s="1"/>
      <c r="Z30" s="1"/>
    </row>
    <row r="31" spans="1:26" ht="12.75" customHeight="1">
      <c r="A31" s="113">
        <v>4</v>
      </c>
      <c r="B31" s="113"/>
      <c r="C31" s="123" t="s">
        <v>121</v>
      </c>
      <c r="D31" s="124"/>
      <c r="E31" s="125"/>
      <c r="F31" s="126"/>
      <c r="G31" s="110"/>
      <c r="H31" s="111"/>
      <c r="I31" s="111"/>
      <c r="J31" s="112"/>
      <c r="K31" s="111"/>
      <c r="L31" s="111"/>
      <c r="M31" s="112"/>
      <c r="N31" s="111"/>
      <c r="O31" s="111"/>
      <c r="P31" s="112"/>
      <c r="Q31" s="111"/>
      <c r="R31" s="111"/>
      <c r="S31" s="112"/>
      <c r="T31" s="1"/>
      <c r="U31" s="1"/>
      <c r="V31" s="1"/>
      <c r="W31" s="1"/>
      <c r="X31" s="1"/>
      <c r="Y31" s="1"/>
      <c r="Z31" s="1"/>
    </row>
    <row r="32" spans="1:26" ht="12.75" customHeight="1">
      <c r="A32" s="116" t="s">
        <v>122</v>
      </c>
      <c r="B32" s="116">
        <v>13</v>
      </c>
      <c r="C32" s="117" t="s">
        <v>123</v>
      </c>
      <c r="D32" s="116" t="s">
        <v>97</v>
      </c>
      <c r="E32" s="118">
        <v>5.78</v>
      </c>
      <c r="F32" s="119">
        <v>706597</v>
      </c>
      <c r="G32" s="110">
        <f t="shared" ref="G32:G44" si="27">ROUND($E32*F32,0)</f>
        <v>4084131</v>
      </c>
      <c r="H32" s="111">
        <v>706597</v>
      </c>
      <c r="I32" s="111">
        <f t="shared" ref="I32:I44" si="28">ROUND($E32*H32,0)</f>
        <v>4084131</v>
      </c>
      <c r="J32" s="112" t="str">
        <f t="shared" ref="J32:J44" si="29">+IF(H32&lt;=$F32,"OK","NO OK")</f>
        <v>OK</v>
      </c>
      <c r="K32" s="111"/>
      <c r="L32" s="111">
        <f t="shared" ref="L32:L44" si="30">ROUND($E32*K32,0)</f>
        <v>0</v>
      </c>
      <c r="M32" s="112" t="str">
        <f t="shared" ref="M32:M44" si="31">+IF(K32&lt;=$F32,"OK","NO OK")</f>
        <v>OK</v>
      </c>
      <c r="N32" s="111"/>
      <c r="O32" s="111">
        <f t="shared" ref="O32:O44" si="32">ROUND($E32*N32,0)</f>
        <v>0</v>
      </c>
      <c r="P32" s="112" t="str">
        <f t="shared" ref="P32:P44" si="33">+IF(N32&lt;=$F32,"OK","NO OK")</f>
        <v>OK</v>
      </c>
      <c r="Q32" s="111"/>
      <c r="R32" s="111">
        <f t="shared" ref="R32:R44" si="34">ROUND($E32*Q32,0)</f>
        <v>0</v>
      </c>
      <c r="S32" s="112" t="str">
        <f t="shared" ref="S32:S44" si="35">+IF(Q32&lt;=$F32,"OK","NO OK")</f>
        <v>OK</v>
      </c>
      <c r="T32" s="1"/>
      <c r="U32" s="1"/>
      <c r="V32" s="1"/>
      <c r="W32" s="1"/>
      <c r="X32" s="1"/>
      <c r="Y32" s="1"/>
      <c r="Z32" s="1"/>
    </row>
    <row r="33" spans="1:26" ht="12.75" customHeight="1">
      <c r="A33" s="116" t="s">
        <v>124</v>
      </c>
      <c r="B33" s="116">
        <v>65</v>
      </c>
      <c r="C33" s="117" t="s">
        <v>125</v>
      </c>
      <c r="D33" s="116" t="s">
        <v>97</v>
      </c>
      <c r="E33" s="118">
        <v>2.0099999999999998</v>
      </c>
      <c r="F33" s="119">
        <v>678419</v>
      </c>
      <c r="G33" s="110">
        <f t="shared" si="27"/>
        <v>1363622</v>
      </c>
      <c r="H33" s="111">
        <v>678419</v>
      </c>
      <c r="I33" s="111">
        <f t="shared" si="28"/>
        <v>1363622</v>
      </c>
      <c r="J33" s="112" t="str">
        <f t="shared" si="29"/>
        <v>OK</v>
      </c>
      <c r="K33" s="111"/>
      <c r="L33" s="111">
        <f t="shared" si="30"/>
        <v>0</v>
      </c>
      <c r="M33" s="112" t="str">
        <f t="shared" si="31"/>
        <v>OK</v>
      </c>
      <c r="N33" s="111"/>
      <c r="O33" s="111">
        <f t="shared" si="32"/>
        <v>0</v>
      </c>
      <c r="P33" s="112" t="str">
        <f t="shared" si="33"/>
        <v>OK</v>
      </c>
      <c r="Q33" s="111"/>
      <c r="R33" s="111">
        <f t="shared" si="34"/>
        <v>0</v>
      </c>
      <c r="S33" s="112" t="str">
        <f t="shared" si="35"/>
        <v>OK</v>
      </c>
      <c r="T33" s="1"/>
      <c r="U33" s="1"/>
      <c r="V33" s="1"/>
      <c r="W33" s="1"/>
      <c r="X33" s="1"/>
      <c r="Y33" s="1"/>
      <c r="Z33" s="1"/>
    </row>
    <row r="34" spans="1:26" ht="12.75" customHeight="1">
      <c r="A34" s="116" t="s">
        <v>126</v>
      </c>
      <c r="B34" s="116">
        <v>66</v>
      </c>
      <c r="C34" s="117" t="s">
        <v>127</v>
      </c>
      <c r="D34" s="116" t="s">
        <v>97</v>
      </c>
      <c r="E34" s="118">
        <v>20.260000000000002</v>
      </c>
      <c r="F34" s="119">
        <v>678419</v>
      </c>
      <c r="G34" s="110">
        <f t="shared" si="27"/>
        <v>13744769</v>
      </c>
      <c r="H34" s="111">
        <v>678419</v>
      </c>
      <c r="I34" s="111">
        <f t="shared" si="28"/>
        <v>13744769</v>
      </c>
      <c r="J34" s="112" t="str">
        <f t="shared" si="29"/>
        <v>OK</v>
      </c>
      <c r="K34" s="111"/>
      <c r="L34" s="111">
        <f t="shared" si="30"/>
        <v>0</v>
      </c>
      <c r="M34" s="112" t="str">
        <f t="shared" si="31"/>
        <v>OK</v>
      </c>
      <c r="N34" s="111"/>
      <c r="O34" s="111">
        <f t="shared" si="32"/>
        <v>0</v>
      </c>
      <c r="P34" s="112" t="str">
        <f t="shared" si="33"/>
        <v>OK</v>
      </c>
      <c r="Q34" s="111"/>
      <c r="R34" s="111">
        <f t="shared" si="34"/>
        <v>0</v>
      </c>
      <c r="S34" s="112" t="str">
        <f t="shared" si="35"/>
        <v>OK</v>
      </c>
      <c r="T34" s="1"/>
      <c r="U34" s="1"/>
      <c r="V34" s="1"/>
      <c r="W34" s="1"/>
      <c r="X34" s="1"/>
      <c r="Y34" s="1"/>
      <c r="Z34" s="1"/>
    </row>
    <row r="35" spans="1:26" ht="12.75" customHeight="1">
      <c r="A35" s="116" t="s">
        <v>128</v>
      </c>
      <c r="B35" s="116">
        <v>67</v>
      </c>
      <c r="C35" s="117" t="s">
        <v>129</v>
      </c>
      <c r="D35" s="116" t="s">
        <v>97</v>
      </c>
      <c r="E35" s="118">
        <v>73.2</v>
      </c>
      <c r="F35" s="119">
        <v>678419</v>
      </c>
      <c r="G35" s="110">
        <f t="shared" si="27"/>
        <v>49660271</v>
      </c>
      <c r="H35" s="111">
        <v>678419</v>
      </c>
      <c r="I35" s="111">
        <f t="shared" si="28"/>
        <v>49660271</v>
      </c>
      <c r="J35" s="112" t="str">
        <f t="shared" si="29"/>
        <v>OK</v>
      </c>
      <c r="K35" s="111"/>
      <c r="L35" s="111">
        <f t="shared" si="30"/>
        <v>0</v>
      </c>
      <c r="M35" s="112" t="str">
        <f t="shared" si="31"/>
        <v>OK</v>
      </c>
      <c r="N35" s="111"/>
      <c r="O35" s="111">
        <f t="shared" si="32"/>
        <v>0</v>
      </c>
      <c r="P35" s="112" t="str">
        <f t="shared" si="33"/>
        <v>OK</v>
      </c>
      <c r="Q35" s="111"/>
      <c r="R35" s="111">
        <f t="shared" si="34"/>
        <v>0</v>
      </c>
      <c r="S35" s="112" t="str">
        <f t="shared" si="35"/>
        <v>OK</v>
      </c>
      <c r="T35" s="1"/>
      <c r="U35" s="1"/>
      <c r="V35" s="1"/>
      <c r="W35" s="1"/>
      <c r="X35" s="1"/>
      <c r="Y35" s="1"/>
      <c r="Z35" s="1"/>
    </row>
    <row r="36" spans="1:26" ht="12.75" customHeight="1">
      <c r="A36" s="116" t="s">
        <v>130</v>
      </c>
      <c r="B36" s="116">
        <v>68</v>
      </c>
      <c r="C36" s="117" t="s">
        <v>131</v>
      </c>
      <c r="D36" s="116" t="s">
        <v>97</v>
      </c>
      <c r="E36" s="118">
        <v>1.77</v>
      </c>
      <c r="F36" s="119">
        <v>678419</v>
      </c>
      <c r="G36" s="110">
        <f t="shared" si="27"/>
        <v>1200802</v>
      </c>
      <c r="H36" s="111">
        <v>678419</v>
      </c>
      <c r="I36" s="111">
        <f t="shared" si="28"/>
        <v>1200802</v>
      </c>
      <c r="J36" s="112" t="str">
        <f t="shared" si="29"/>
        <v>OK</v>
      </c>
      <c r="K36" s="111"/>
      <c r="L36" s="111">
        <f t="shared" si="30"/>
        <v>0</v>
      </c>
      <c r="M36" s="112" t="str">
        <f t="shared" si="31"/>
        <v>OK</v>
      </c>
      <c r="N36" s="111"/>
      <c r="O36" s="111">
        <f t="shared" si="32"/>
        <v>0</v>
      </c>
      <c r="P36" s="112" t="str">
        <f t="shared" si="33"/>
        <v>OK</v>
      </c>
      <c r="Q36" s="111"/>
      <c r="R36" s="111">
        <f t="shared" si="34"/>
        <v>0</v>
      </c>
      <c r="S36" s="112" t="str">
        <f t="shared" si="35"/>
        <v>OK</v>
      </c>
      <c r="T36" s="1"/>
      <c r="U36" s="1"/>
      <c r="V36" s="1"/>
      <c r="W36" s="1"/>
      <c r="X36" s="1"/>
      <c r="Y36" s="1"/>
      <c r="Z36" s="1"/>
    </row>
    <row r="37" spans="1:26" ht="12.75" customHeight="1">
      <c r="A37" s="116" t="s">
        <v>132</v>
      </c>
      <c r="B37" s="116">
        <v>69</v>
      </c>
      <c r="C37" s="117" t="s">
        <v>133</v>
      </c>
      <c r="D37" s="116" t="s">
        <v>97</v>
      </c>
      <c r="E37" s="118">
        <v>2.52</v>
      </c>
      <c r="F37" s="119">
        <v>678419</v>
      </c>
      <c r="G37" s="110">
        <f t="shared" si="27"/>
        <v>1709616</v>
      </c>
      <c r="H37" s="111">
        <v>678419</v>
      </c>
      <c r="I37" s="111">
        <f t="shared" si="28"/>
        <v>1709616</v>
      </c>
      <c r="J37" s="112" t="str">
        <f t="shared" si="29"/>
        <v>OK</v>
      </c>
      <c r="K37" s="111"/>
      <c r="L37" s="111">
        <f t="shared" si="30"/>
        <v>0</v>
      </c>
      <c r="M37" s="112" t="str">
        <f t="shared" si="31"/>
        <v>OK</v>
      </c>
      <c r="N37" s="111"/>
      <c r="O37" s="111">
        <f t="shared" si="32"/>
        <v>0</v>
      </c>
      <c r="P37" s="112" t="str">
        <f t="shared" si="33"/>
        <v>OK</v>
      </c>
      <c r="Q37" s="111"/>
      <c r="R37" s="111">
        <f t="shared" si="34"/>
        <v>0</v>
      </c>
      <c r="S37" s="112" t="str">
        <f t="shared" si="35"/>
        <v>OK</v>
      </c>
      <c r="T37" s="1"/>
      <c r="U37" s="1"/>
      <c r="V37" s="1"/>
      <c r="W37" s="1"/>
      <c r="X37" s="1"/>
      <c r="Y37" s="1"/>
      <c r="Z37" s="1"/>
    </row>
    <row r="38" spans="1:26" ht="12.75" customHeight="1">
      <c r="A38" s="116" t="s">
        <v>134</v>
      </c>
      <c r="B38" s="116">
        <v>70</v>
      </c>
      <c r="C38" s="117" t="s">
        <v>135</v>
      </c>
      <c r="D38" s="116" t="s">
        <v>97</v>
      </c>
      <c r="E38" s="118">
        <v>0.49</v>
      </c>
      <c r="F38" s="119">
        <v>678419</v>
      </c>
      <c r="G38" s="110">
        <f t="shared" si="27"/>
        <v>332425</v>
      </c>
      <c r="H38" s="111">
        <v>678419</v>
      </c>
      <c r="I38" s="111">
        <f t="shared" si="28"/>
        <v>332425</v>
      </c>
      <c r="J38" s="112" t="str">
        <f t="shared" si="29"/>
        <v>OK</v>
      </c>
      <c r="K38" s="111"/>
      <c r="L38" s="111">
        <f t="shared" si="30"/>
        <v>0</v>
      </c>
      <c r="M38" s="112" t="str">
        <f t="shared" si="31"/>
        <v>OK</v>
      </c>
      <c r="N38" s="111"/>
      <c r="O38" s="111">
        <f t="shared" si="32"/>
        <v>0</v>
      </c>
      <c r="P38" s="112" t="str">
        <f t="shared" si="33"/>
        <v>OK</v>
      </c>
      <c r="Q38" s="111"/>
      <c r="R38" s="111">
        <f t="shared" si="34"/>
        <v>0</v>
      </c>
      <c r="S38" s="112" t="str">
        <f t="shared" si="35"/>
        <v>OK</v>
      </c>
      <c r="T38" s="1"/>
      <c r="U38" s="1"/>
      <c r="V38" s="1"/>
      <c r="W38" s="1"/>
      <c r="X38" s="1"/>
      <c r="Y38" s="1"/>
      <c r="Z38" s="1"/>
    </row>
    <row r="39" spans="1:26" ht="12.75" customHeight="1">
      <c r="A39" s="116" t="s">
        <v>136</v>
      </c>
      <c r="B39" s="116">
        <v>71</v>
      </c>
      <c r="C39" s="117" t="s">
        <v>137</v>
      </c>
      <c r="D39" s="116" t="s">
        <v>97</v>
      </c>
      <c r="E39" s="118">
        <v>13.29</v>
      </c>
      <c r="F39" s="119">
        <v>678419</v>
      </c>
      <c r="G39" s="110">
        <f t="shared" si="27"/>
        <v>9016189</v>
      </c>
      <c r="H39" s="111">
        <v>678419</v>
      </c>
      <c r="I39" s="111">
        <f t="shared" si="28"/>
        <v>9016189</v>
      </c>
      <c r="J39" s="112" t="str">
        <f t="shared" si="29"/>
        <v>OK</v>
      </c>
      <c r="K39" s="111"/>
      <c r="L39" s="111">
        <f t="shared" si="30"/>
        <v>0</v>
      </c>
      <c r="M39" s="112" t="str">
        <f t="shared" si="31"/>
        <v>OK</v>
      </c>
      <c r="N39" s="111"/>
      <c r="O39" s="111">
        <f t="shared" si="32"/>
        <v>0</v>
      </c>
      <c r="P39" s="112" t="str">
        <f t="shared" si="33"/>
        <v>OK</v>
      </c>
      <c r="Q39" s="111"/>
      <c r="R39" s="111">
        <f t="shared" si="34"/>
        <v>0</v>
      </c>
      <c r="S39" s="112" t="str">
        <f t="shared" si="35"/>
        <v>OK</v>
      </c>
      <c r="T39" s="1"/>
      <c r="U39" s="1"/>
      <c r="V39" s="1"/>
      <c r="W39" s="1"/>
      <c r="X39" s="1"/>
      <c r="Y39" s="1"/>
      <c r="Z39" s="1"/>
    </row>
    <row r="40" spans="1:26" ht="12.75" customHeight="1">
      <c r="A40" s="116" t="s">
        <v>138</v>
      </c>
      <c r="B40" s="116">
        <v>72</v>
      </c>
      <c r="C40" s="117" t="s">
        <v>139</v>
      </c>
      <c r="D40" s="116" t="s">
        <v>97</v>
      </c>
      <c r="E40" s="118">
        <v>1.5</v>
      </c>
      <c r="F40" s="119">
        <v>678419</v>
      </c>
      <c r="G40" s="110">
        <f t="shared" si="27"/>
        <v>1017629</v>
      </c>
      <c r="H40" s="111">
        <v>678419</v>
      </c>
      <c r="I40" s="111">
        <f t="shared" si="28"/>
        <v>1017629</v>
      </c>
      <c r="J40" s="112" t="str">
        <f t="shared" si="29"/>
        <v>OK</v>
      </c>
      <c r="K40" s="111"/>
      <c r="L40" s="111">
        <f t="shared" si="30"/>
        <v>0</v>
      </c>
      <c r="M40" s="112" t="str">
        <f t="shared" si="31"/>
        <v>OK</v>
      </c>
      <c r="N40" s="111"/>
      <c r="O40" s="111">
        <f t="shared" si="32"/>
        <v>0</v>
      </c>
      <c r="P40" s="112" t="str">
        <f t="shared" si="33"/>
        <v>OK</v>
      </c>
      <c r="Q40" s="111"/>
      <c r="R40" s="111">
        <f t="shared" si="34"/>
        <v>0</v>
      </c>
      <c r="S40" s="112" t="str">
        <f t="shared" si="35"/>
        <v>OK</v>
      </c>
      <c r="T40" s="1"/>
      <c r="U40" s="1"/>
      <c r="V40" s="1"/>
      <c r="W40" s="1"/>
      <c r="X40" s="1"/>
      <c r="Y40" s="1"/>
      <c r="Z40" s="1"/>
    </row>
    <row r="41" spans="1:26" ht="12.75" customHeight="1">
      <c r="A41" s="116" t="s">
        <v>140</v>
      </c>
      <c r="B41" s="116">
        <v>73</v>
      </c>
      <c r="C41" s="117" t="s">
        <v>141</v>
      </c>
      <c r="D41" s="116" t="s">
        <v>97</v>
      </c>
      <c r="E41" s="118">
        <v>36.18</v>
      </c>
      <c r="F41" s="119">
        <v>678419</v>
      </c>
      <c r="G41" s="110">
        <f t="shared" si="27"/>
        <v>24545199</v>
      </c>
      <c r="H41" s="111">
        <v>678419</v>
      </c>
      <c r="I41" s="111">
        <f t="shared" si="28"/>
        <v>24545199</v>
      </c>
      <c r="J41" s="112" t="str">
        <f t="shared" si="29"/>
        <v>OK</v>
      </c>
      <c r="K41" s="111"/>
      <c r="L41" s="111">
        <f t="shared" si="30"/>
        <v>0</v>
      </c>
      <c r="M41" s="112" t="str">
        <f t="shared" si="31"/>
        <v>OK</v>
      </c>
      <c r="N41" s="111"/>
      <c r="O41" s="111">
        <f t="shared" si="32"/>
        <v>0</v>
      </c>
      <c r="P41" s="112" t="str">
        <f t="shared" si="33"/>
        <v>OK</v>
      </c>
      <c r="Q41" s="111"/>
      <c r="R41" s="111">
        <f t="shared" si="34"/>
        <v>0</v>
      </c>
      <c r="S41" s="112" t="str">
        <f t="shared" si="35"/>
        <v>OK</v>
      </c>
      <c r="T41" s="1"/>
      <c r="U41" s="1"/>
      <c r="V41" s="1"/>
      <c r="W41" s="1"/>
      <c r="X41" s="1"/>
      <c r="Y41" s="1"/>
      <c r="Z41" s="1"/>
    </row>
    <row r="42" spans="1:26" ht="12.75" customHeight="1">
      <c r="A42" s="116" t="s">
        <v>142</v>
      </c>
      <c r="B42" s="116">
        <v>14</v>
      </c>
      <c r="C42" s="117" t="s">
        <v>143</v>
      </c>
      <c r="D42" s="116" t="s">
        <v>97</v>
      </c>
      <c r="E42" s="118">
        <v>3.25</v>
      </c>
      <c r="F42" s="119">
        <v>445736</v>
      </c>
      <c r="G42" s="110">
        <f t="shared" si="27"/>
        <v>1448642</v>
      </c>
      <c r="H42" s="111">
        <v>445736</v>
      </c>
      <c r="I42" s="111">
        <f t="shared" si="28"/>
        <v>1448642</v>
      </c>
      <c r="J42" s="112" t="str">
        <f t="shared" si="29"/>
        <v>OK</v>
      </c>
      <c r="K42" s="111"/>
      <c r="L42" s="111">
        <f t="shared" si="30"/>
        <v>0</v>
      </c>
      <c r="M42" s="112" t="str">
        <f t="shared" si="31"/>
        <v>OK</v>
      </c>
      <c r="N42" s="111"/>
      <c r="O42" s="111">
        <f t="shared" si="32"/>
        <v>0</v>
      </c>
      <c r="P42" s="112" t="str">
        <f t="shared" si="33"/>
        <v>OK</v>
      </c>
      <c r="Q42" s="111"/>
      <c r="R42" s="111">
        <f t="shared" si="34"/>
        <v>0</v>
      </c>
      <c r="S42" s="112" t="str">
        <f t="shared" si="35"/>
        <v>OK</v>
      </c>
      <c r="T42" s="1"/>
      <c r="U42" s="1"/>
      <c r="V42" s="1"/>
      <c r="W42" s="1"/>
      <c r="X42" s="1"/>
      <c r="Y42" s="1"/>
      <c r="Z42" s="1"/>
    </row>
    <row r="43" spans="1:26" ht="12.75" customHeight="1">
      <c r="A43" s="116" t="s">
        <v>144</v>
      </c>
      <c r="B43" s="116">
        <v>15</v>
      </c>
      <c r="C43" s="117" t="s">
        <v>145</v>
      </c>
      <c r="D43" s="116" t="s">
        <v>146</v>
      </c>
      <c r="E43" s="118">
        <v>442</v>
      </c>
      <c r="F43" s="119">
        <v>4946</v>
      </c>
      <c r="G43" s="110">
        <f t="shared" si="27"/>
        <v>2186132</v>
      </c>
      <c r="H43" s="111">
        <v>4946</v>
      </c>
      <c r="I43" s="111">
        <f t="shared" si="28"/>
        <v>2186132</v>
      </c>
      <c r="J43" s="112" t="str">
        <f t="shared" si="29"/>
        <v>OK</v>
      </c>
      <c r="K43" s="111"/>
      <c r="L43" s="111">
        <f t="shared" si="30"/>
        <v>0</v>
      </c>
      <c r="M43" s="112" t="str">
        <f t="shared" si="31"/>
        <v>OK</v>
      </c>
      <c r="N43" s="111"/>
      <c r="O43" s="111">
        <f t="shared" si="32"/>
        <v>0</v>
      </c>
      <c r="P43" s="112" t="str">
        <f t="shared" si="33"/>
        <v>OK</v>
      </c>
      <c r="Q43" s="111"/>
      <c r="R43" s="111">
        <f t="shared" si="34"/>
        <v>0</v>
      </c>
      <c r="S43" s="112" t="str">
        <f t="shared" si="35"/>
        <v>OK</v>
      </c>
      <c r="T43" s="1"/>
      <c r="U43" s="1"/>
      <c r="V43" s="1"/>
      <c r="W43" s="1"/>
      <c r="X43" s="1"/>
      <c r="Y43" s="1"/>
      <c r="Z43" s="1"/>
    </row>
    <row r="44" spans="1:26" ht="12.75" customHeight="1">
      <c r="A44" s="116" t="s">
        <v>147</v>
      </c>
      <c r="B44" s="116">
        <v>82</v>
      </c>
      <c r="C44" s="117" t="s">
        <v>148</v>
      </c>
      <c r="D44" s="116" t="s">
        <v>146</v>
      </c>
      <c r="E44" s="118">
        <v>7252</v>
      </c>
      <c r="F44" s="119">
        <v>4946</v>
      </c>
      <c r="G44" s="110">
        <f t="shared" si="27"/>
        <v>35868392</v>
      </c>
      <c r="H44" s="111">
        <v>4946</v>
      </c>
      <c r="I44" s="111">
        <f t="shared" si="28"/>
        <v>35868392</v>
      </c>
      <c r="J44" s="112" t="str">
        <f t="shared" si="29"/>
        <v>OK</v>
      </c>
      <c r="K44" s="111"/>
      <c r="L44" s="111">
        <f t="shared" si="30"/>
        <v>0</v>
      </c>
      <c r="M44" s="112" t="str">
        <f t="shared" si="31"/>
        <v>OK</v>
      </c>
      <c r="N44" s="111"/>
      <c r="O44" s="111">
        <f t="shared" si="32"/>
        <v>0</v>
      </c>
      <c r="P44" s="112" t="str">
        <f t="shared" si="33"/>
        <v>OK</v>
      </c>
      <c r="Q44" s="111"/>
      <c r="R44" s="111">
        <f t="shared" si="34"/>
        <v>0</v>
      </c>
      <c r="S44" s="112" t="str">
        <f t="shared" si="35"/>
        <v>OK</v>
      </c>
      <c r="T44" s="1"/>
      <c r="U44" s="1"/>
      <c r="V44" s="1"/>
      <c r="W44" s="1"/>
      <c r="X44" s="1"/>
      <c r="Y44" s="1"/>
      <c r="Z44" s="1"/>
    </row>
    <row r="45" spans="1:26" ht="12.75" customHeight="1">
      <c r="A45" s="124"/>
      <c r="B45" s="124"/>
      <c r="C45" s="128" t="s">
        <v>102</v>
      </c>
      <c r="D45" s="113"/>
      <c r="E45" s="121"/>
      <c r="F45" s="122"/>
      <c r="G45" s="110"/>
      <c r="H45" s="111"/>
      <c r="I45" s="111"/>
      <c r="J45" s="112"/>
      <c r="K45" s="111"/>
      <c r="L45" s="111"/>
      <c r="M45" s="112"/>
      <c r="N45" s="111"/>
      <c r="O45" s="111"/>
      <c r="P45" s="112"/>
      <c r="Q45" s="111"/>
      <c r="R45" s="111"/>
      <c r="S45" s="112"/>
      <c r="T45" s="1"/>
      <c r="U45" s="1"/>
      <c r="V45" s="1"/>
      <c r="W45" s="1"/>
      <c r="X45" s="1"/>
      <c r="Y45" s="1"/>
      <c r="Z45" s="1"/>
    </row>
    <row r="46" spans="1:26" ht="12.75" customHeight="1">
      <c r="A46" s="113">
        <v>5</v>
      </c>
      <c r="B46" s="113"/>
      <c r="C46" s="128" t="s">
        <v>149</v>
      </c>
      <c r="D46" s="124"/>
      <c r="E46" s="125"/>
      <c r="F46" s="126"/>
      <c r="G46" s="110"/>
      <c r="H46" s="111"/>
      <c r="I46" s="111"/>
      <c r="J46" s="112"/>
      <c r="K46" s="111"/>
      <c r="L46" s="111"/>
      <c r="M46" s="112"/>
      <c r="N46" s="111"/>
      <c r="O46" s="111"/>
      <c r="P46" s="112"/>
      <c r="Q46" s="111"/>
      <c r="R46" s="111"/>
      <c r="S46" s="112"/>
      <c r="T46" s="1"/>
      <c r="U46" s="1"/>
      <c r="V46" s="1"/>
      <c r="W46" s="1"/>
      <c r="X46" s="1"/>
      <c r="Y46" s="1"/>
      <c r="Z46" s="1"/>
    </row>
    <row r="47" spans="1:26" ht="12.75" customHeight="1">
      <c r="A47" s="116" t="s">
        <v>150</v>
      </c>
      <c r="B47" s="116">
        <v>16</v>
      </c>
      <c r="C47" s="117" t="s">
        <v>151</v>
      </c>
      <c r="D47" s="116" t="s">
        <v>90</v>
      </c>
      <c r="E47" s="118">
        <v>125.73</v>
      </c>
      <c r="F47" s="119">
        <v>438834</v>
      </c>
      <c r="G47" s="110">
        <f t="shared" ref="G47:G56" si="36">ROUND($E47*F47,0)</f>
        <v>55174599</v>
      </c>
      <c r="H47" s="111">
        <v>438834</v>
      </c>
      <c r="I47" s="111">
        <f t="shared" ref="I47:I56" si="37">ROUND($E47*H47,0)</f>
        <v>55174599</v>
      </c>
      <c r="J47" s="112" t="str">
        <f t="shared" ref="J47:J56" si="38">+IF(H47&lt;=$F47,"OK","NO OK")</f>
        <v>OK</v>
      </c>
      <c r="K47" s="111"/>
      <c r="L47" s="111">
        <f t="shared" ref="L47:L56" si="39">ROUND($E47*K47,0)</f>
        <v>0</v>
      </c>
      <c r="M47" s="112" t="str">
        <f t="shared" ref="M47:M56" si="40">+IF(K47&lt;=$F47,"OK","NO OK")</f>
        <v>OK</v>
      </c>
      <c r="N47" s="111"/>
      <c r="O47" s="111">
        <f t="shared" ref="O47:O56" si="41">ROUND($E47*N47,0)</f>
        <v>0</v>
      </c>
      <c r="P47" s="112" t="str">
        <f t="shared" ref="P47:P56" si="42">+IF(N47&lt;=$F47,"OK","NO OK")</f>
        <v>OK</v>
      </c>
      <c r="Q47" s="111"/>
      <c r="R47" s="111">
        <f t="shared" ref="R47:R56" si="43">ROUND($E47*Q47,0)</f>
        <v>0</v>
      </c>
      <c r="S47" s="112" t="str">
        <f t="shared" ref="S47:S56" si="44">+IF(Q47&lt;=$F47,"OK","NO OK")</f>
        <v>OK</v>
      </c>
      <c r="T47" s="1"/>
      <c r="U47" s="1"/>
      <c r="V47" s="1"/>
      <c r="W47" s="1"/>
      <c r="X47" s="1"/>
      <c r="Y47" s="1"/>
      <c r="Z47" s="1"/>
    </row>
    <row r="48" spans="1:26" ht="12.75" customHeight="1">
      <c r="A48" s="116" t="s">
        <v>152</v>
      </c>
      <c r="B48" s="116">
        <v>17</v>
      </c>
      <c r="C48" s="117" t="s">
        <v>153</v>
      </c>
      <c r="D48" s="116" t="s">
        <v>90</v>
      </c>
      <c r="E48" s="118">
        <v>310.76</v>
      </c>
      <c r="F48" s="119">
        <v>221142</v>
      </c>
      <c r="G48" s="110">
        <f t="shared" si="36"/>
        <v>68722088</v>
      </c>
      <c r="H48" s="111">
        <v>221142</v>
      </c>
      <c r="I48" s="111">
        <f t="shared" si="37"/>
        <v>68722088</v>
      </c>
      <c r="J48" s="112" t="str">
        <f t="shared" si="38"/>
        <v>OK</v>
      </c>
      <c r="K48" s="111"/>
      <c r="L48" s="111">
        <f t="shared" si="39"/>
        <v>0</v>
      </c>
      <c r="M48" s="112" t="str">
        <f t="shared" si="40"/>
        <v>OK</v>
      </c>
      <c r="N48" s="111"/>
      <c r="O48" s="111">
        <f t="shared" si="41"/>
        <v>0</v>
      </c>
      <c r="P48" s="112" t="str">
        <f t="shared" si="42"/>
        <v>OK</v>
      </c>
      <c r="Q48" s="111"/>
      <c r="R48" s="111">
        <f t="shared" si="43"/>
        <v>0</v>
      </c>
      <c r="S48" s="112" t="str">
        <f t="shared" si="44"/>
        <v>OK</v>
      </c>
      <c r="T48" s="1"/>
      <c r="U48" s="1"/>
      <c r="V48" s="1"/>
      <c r="W48" s="1"/>
      <c r="X48" s="1"/>
      <c r="Y48" s="1"/>
      <c r="Z48" s="1"/>
    </row>
    <row r="49" spans="1:26" ht="12.75" customHeight="1">
      <c r="A49" s="116" t="s">
        <v>154</v>
      </c>
      <c r="B49" s="116">
        <v>18</v>
      </c>
      <c r="C49" s="117" t="s">
        <v>155</v>
      </c>
      <c r="D49" s="116" t="s">
        <v>156</v>
      </c>
      <c r="E49" s="118">
        <v>2</v>
      </c>
      <c r="F49" s="119">
        <v>1347574</v>
      </c>
      <c r="G49" s="110">
        <f t="shared" si="36"/>
        <v>2695148</v>
      </c>
      <c r="H49" s="111">
        <v>1347574</v>
      </c>
      <c r="I49" s="111">
        <f t="shared" si="37"/>
        <v>2695148</v>
      </c>
      <c r="J49" s="112" t="str">
        <f t="shared" si="38"/>
        <v>OK</v>
      </c>
      <c r="K49" s="111"/>
      <c r="L49" s="111">
        <f t="shared" si="39"/>
        <v>0</v>
      </c>
      <c r="M49" s="112" t="str">
        <f t="shared" si="40"/>
        <v>OK</v>
      </c>
      <c r="N49" s="111"/>
      <c r="O49" s="111">
        <f t="shared" si="41"/>
        <v>0</v>
      </c>
      <c r="P49" s="112" t="str">
        <f t="shared" si="42"/>
        <v>OK</v>
      </c>
      <c r="Q49" s="111"/>
      <c r="R49" s="111">
        <f t="shared" si="43"/>
        <v>0</v>
      </c>
      <c r="S49" s="112" t="str">
        <f t="shared" si="44"/>
        <v>OK</v>
      </c>
      <c r="T49" s="1"/>
      <c r="U49" s="1"/>
      <c r="V49" s="1"/>
      <c r="W49" s="1"/>
      <c r="X49" s="1"/>
      <c r="Y49" s="1"/>
      <c r="Z49" s="1"/>
    </row>
    <row r="50" spans="1:26" ht="12.75" customHeight="1">
      <c r="A50" s="116" t="s">
        <v>157</v>
      </c>
      <c r="B50" s="116">
        <v>19</v>
      </c>
      <c r="C50" s="117" t="s">
        <v>158</v>
      </c>
      <c r="D50" s="116" t="s">
        <v>156</v>
      </c>
      <c r="E50" s="118">
        <v>2</v>
      </c>
      <c r="F50" s="119">
        <v>894205</v>
      </c>
      <c r="G50" s="110">
        <f t="shared" si="36"/>
        <v>1788410</v>
      </c>
      <c r="H50" s="111">
        <v>894205</v>
      </c>
      <c r="I50" s="111">
        <f t="shared" si="37"/>
        <v>1788410</v>
      </c>
      <c r="J50" s="112" t="str">
        <f t="shared" si="38"/>
        <v>OK</v>
      </c>
      <c r="K50" s="111"/>
      <c r="L50" s="111">
        <f t="shared" si="39"/>
        <v>0</v>
      </c>
      <c r="M50" s="112" t="str">
        <f t="shared" si="40"/>
        <v>OK</v>
      </c>
      <c r="N50" s="111"/>
      <c r="O50" s="111">
        <f t="shared" si="41"/>
        <v>0</v>
      </c>
      <c r="P50" s="112" t="str">
        <f t="shared" si="42"/>
        <v>OK</v>
      </c>
      <c r="Q50" s="111"/>
      <c r="R50" s="111">
        <f t="shared" si="43"/>
        <v>0</v>
      </c>
      <c r="S50" s="112" t="str">
        <f t="shared" si="44"/>
        <v>OK</v>
      </c>
      <c r="T50" s="1"/>
      <c r="U50" s="1"/>
      <c r="V50" s="1"/>
      <c r="W50" s="1"/>
      <c r="X50" s="1"/>
      <c r="Y50" s="1"/>
      <c r="Z50" s="1"/>
    </row>
    <row r="51" spans="1:26" ht="12.75" customHeight="1">
      <c r="A51" s="116" t="s">
        <v>159</v>
      </c>
      <c r="B51" s="116">
        <v>20</v>
      </c>
      <c r="C51" s="117" t="s">
        <v>160</v>
      </c>
      <c r="D51" s="116" t="s">
        <v>156</v>
      </c>
      <c r="E51" s="118">
        <v>5</v>
      </c>
      <c r="F51" s="119">
        <v>486173</v>
      </c>
      <c r="G51" s="110">
        <f t="shared" si="36"/>
        <v>2430865</v>
      </c>
      <c r="H51" s="111">
        <v>486173</v>
      </c>
      <c r="I51" s="111">
        <f t="shared" si="37"/>
        <v>2430865</v>
      </c>
      <c r="J51" s="112" t="str">
        <f t="shared" si="38"/>
        <v>OK</v>
      </c>
      <c r="K51" s="111"/>
      <c r="L51" s="111">
        <f t="shared" si="39"/>
        <v>0</v>
      </c>
      <c r="M51" s="112" t="str">
        <f t="shared" si="40"/>
        <v>OK</v>
      </c>
      <c r="N51" s="111"/>
      <c r="O51" s="111">
        <f t="shared" si="41"/>
        <v>0</v>
      </c>
      <c r="P51" s="112" t="str">
        <f t="shared" si="42"/>
        <v>OK</v>
      </c>
      <c r="Q51" s="111"/>
      <c r="R51" s="111">
        <f t="shared" si="43"/>
        <v>0</v>
      </c>
      <c r="S51" s="112" t="str">
        <f t="shared" si="44"/>
        <v>OK</v>
      </c>
      <c r="T51" s="1"/>
      <c r="U51" s="1"/>
      <c r="V51" s="1"/>
      <c r="W51" s="1"/>
      <c r="X51" s="1"/>
      <c r="Y51" s="1"/>
      <c r="Z51" s="1"/>
    </row>
    <row r="52" spans="1:26" ht="12.75" customHeight="1">
      <c r="A52" s="116" t="s">
        <v>161</v>
      </c>
      <c r="B52" s="116">
        <v>21</v>
      </c>
      <c r="C52" s="117" t="s">
        <v>162</v>
      </c>
      <c r="D52" s="116" t="s">
        <v>156</v>
      </c>
      <c r="E52" s="118">
        <v>1</v>
      </c>
      <c r="F52" s="119">
        <v>576846</v>
      </c>
      <c r="G52" s="110">
        <f t="shared" si="36"/>
        <v>576846</v>
      </c>
      <c r="H52" s="111">
        <v>576846</v>
      </c>
      <c r="I52" s="111">
        <f t="shared" si="37"/>
        <v>576846</v>
      </c>
      <c r="J52" s="112" t="str">
        <f t="shared" si="38"/>
        <v>OK</v>
      </c>
      <c r="K52" s="111"/>
      <c r="L52" s="111">
        <f t="shared" si="39"/>
        <v>0</v>
      </c>
      <c r="M52" s="112" t="str">
        <f t="shared" si="40"/>
        <v>OK</v>
      </c>
      <c r="N52" s="111"/>
      <c r="O52" s="111">
        <f t="shared" si="41"/>
        <v>0</v>
      </c>
      <c r="P52" s="112" t="str">
        <f t="shared" si="42"/>
        <v>OK</v>
      </c>
      <c r="Q52" s="111"/>
      <c r="R52" s="111">
        <f t="shared" si="43"/>
        <v>0</v>
      </c>
      <c r="S52" s="112" t="str">
        <f t="shared" si="44"/>
        <v>OK</v>
      </c>
      <c r="T52" s="1"/>
      <c r="U52" s="1"/>
      <c r="V52" s="1"/>
      <c r="W52" s="1"/>
      <c r="X52" s="1"/>
      <c r="Y52" s="1"/>
      <c r="Z52" s="1"/>
    </row>
    <row r="53" spans="1:26" ht="12.75" customHeight="1">
      <c r="A53" s="116" t="s">
        <v>163</v>
      </c>
      <c r="B53" s="116">
        <v>22</v>
      </c>
      <c r="C53" s="117" t="s">
        <v>164</v>
      </c>
      <c r="D53" s="116" t="s">
        <v>156</v>
      </c>
      <c r="E53" s="118">
        <v>2</v>
      </c>
      <c r="F53" s="119">
        <v>2027627</v>
      </c>
      <c r="G53" s="110">
        <f t="shared" si="36"/>
        <v>4055254</v>
      </c>
      <c r="H53" s="111">
        <v>2027627</v>
      </c>
      <c r="I53" s="111">
        <f t="shared" si="37"/>
        <v>4055254</v>
      </c>
      <c r="J53" s="112" t="str">
        <f t="shared" si="38"/>
        <v>OK</v>
      </c>
      <c r="K53" s="111"/>
      <c r="L53" s="111">
        <f t="shared" si="39"/>
        <v>0</v>
      </c>
      <c r="M53" s="112" t="str">
        <f t="shared" si="40"/>
        <v>OK</v>
      </c>
      <c r="N53" s="111"/>
      <c r="O53" s="111">
        <f t="shared" si="41"/>
        <v>0</v>
      </c>
      <c r="P53" s="112" t="str">
        <f t="shared" si="42"/>
        <v>OK</v>
      </c>
      <c r="Q53" s="111"/>
      <c r="R53" s="111">
        <f t="shared" si="43"/>
        <v>0</v>
      </c>
      <c r="S53" s="112" t="str">
        <f t="shared" si="44"/>
        <v>OK</v>
      </c>
      <c r="T53" s="1"/>
      <c r="U53" s="1"/>
      <c r="V53" s="1"/>
      <c r="W53" s="1"/>
      <c r="X53" s="1"/>
      <c r="Y53" s="1"/>
      <c r="Z53" s="1"/>
    </row>
    <row r="54" spans="1:26" ht="12.75" customHeight="1">
      <c r="A54" s="116" t="s">
        <v>165</v>
      </c>
      <c r="B54" s="116">
        <v>24</v>
      </c>
      <c r="C54" s="117" t="s">
        <v>166</v>
      </c>
      <c r="D54" s="116" t="s">
        <v>90</v>
      </c>
      <c r="E54" s="118">
        <v>101</v>
      </c>
      <c r="F54" s="119">
        <v>163199</v>
      </c>
      <c r="G54" s="110">
        <f t="shared" si="36"/>
        <v>16483099</v>
      </c>
      <c r="H54" s="111">
        <v>163199</v>
      </c>
      <c r="I54" s="111">
        <f t="shared" si="37"/>
        <v>16483099</v>
      </c>
      <c r="J54" s="112" t="str">
        <f t="shared" si="38"/>
        <v>OK</v>
      </c>
      <c r="K54" s="111"/>
      <c r="L54" s="111">
        <f t="shared" si="39"/>
        <v>0</v>
      </c>
      <c r="M54" s="112" t="str">
        <f t="shared" si="40"/>
        <v>OK</v>
      </c>
      <c r="N54" s="111"/>
      <c r="O54" s="111">
        <f t="shared" si="41"/>
        <v>0</v>
      </c>
      <c r="P54" s="112" t="str">
        <f t="shared" si="42"/>
        <v>OK</v>
      </c>
      <c r="Q54" s="111"/>
      <c r="R54" s="111">
        <f t="shared" si="43"/>
        <v>0</v>
      </c>
      <c r="S54" s="112" t="str">
        <f t="shared" si="44"/>
        <v>OK</v>
      </c>
      <c r="T54" s="1"/>
      <c r="U54" s="1"/>
      <c r="V54" s="1"/>
      <c r="W54" s="1"/>
      <c r="X54" s="1"/>
      <c r="Y54" s="1"/>
      <c r="Z54" s="1"/>
    </row>
    <row r="55" spans="1:26" ht="12.75" customHeight="1">
      <c r="A55" s="116" t="s">
        <v>167</v>
      </c>
      <c r="B55" s="116">
        <v>16</v>
      </c>
      <c r="C55" s="117" t="s">
        <v>151</v>
      </c>
      <c r="D55" s="116" t="s">
        <v>90</v>
      </c>
      <c r="E55" s="118">
        <v>197.27</v>
      </c>
      <c r="F55" s="119">
        <v>438834</v>
      </c>
      <c r="G55" s="110">
        <f t="shared" si="36"/>
        <v>86568783</v>
      </c>
      <c r="H55" s="111">
        <v>438834</v>
      </c>
      <c r="I55" s="111">
        <f t="shared" si="37"/>
        <v>86568783</v>
      </c>
      <c r="J55" s="112" t="str">
        <f t="shared" si="38"/>
        <v>OK</v>
      </c>
      <c r="K55" s="111"/>
      <c r="L55" s="111">
        <f t="shared" si="39"/>
        <v>0</v>
      </c>
      <c r="M55" s="112" t="str">
        <f t="shared" si="40"/>
        <v>OK</v>
      </c>
      <c r="N55" s="111"/>
      <c r="O55" s="111">
        <f t="shared" si="41"/>
        <v>0</v>
      </c>
      <c r="P55" s="112" t="str">
        <f t="shared" si="42"/>
        <v>OK</v>
      </c>
      <c r="Q55" s="111"/>
      <c r="R55" s="111">
        <f t="shared" si="43"/>
        <v>0</v>
      </c>
      <c r="S55" s="112" t="str">
        <f t="shared" si="44"/>
        <v>OK</v>
      </c>
      <c r="T55" s="1"/>
      <c r="U55" s="1"/>
      <c r="V55" s="1"/>
      <c r="W55" s="1"/>
      <c r="X55" s="1"/>
      <c r="Y55" s="1"/>
      <c r="Z55" s="1"/>
    </row>
    <row r="56" spans="1:26" ht="12.75" customHeight="1">
      <c r="A56" s="116" t="s">
        <v>150</v>
      </c>
      <c r="B56" s="116"/>
      <c r="C56" s="117" t="s">
        <v>168</v>
      </c>
      <c r="D56" s="116" t="s">
        <v>90</v>
      </c>
      <c r="E56" s="118">
        <v>101</v>
      </c>
      <c r="F56" s="119">
        <v>355256</v>
      </c>
      <c r="G56" s="110">
        <f t="shared" si="36"/>
        <v>35880856</v>
      </c>
      <c r="H56" s="111">
        <v>355256</v>
      </c>
      <c r="I56" s="111">
        <f t="shared" si="37"/>
        <v>35880856</v>
      </c>
      <c r="J56" s="112" t="str">
        <f t="shared" si="38"/>
        <v>OK</v>
      </c>
      <c r="K56" s="111"/>
      <c r="L56" s="111">
        <f t="shared" si="39"/>
        <v>0</v>
      </c>
      <c r="M56" s="112" t="str">
        <f t="shared" si="40"/>
        <v>OK</v>
      </c>
      <c r="N56" s="111"/>
      <c r="O56" s="111">
        <f t="shared" si="41"/>
        <v>0</v>
      </c>
      <c r="P56" s="112" t="str">
        <f t="shared" si="42"/>
        <v>OK</v>
      </c>
      <c r="Q56" s="111"/>
      <c r="R56" s="111">
        <f t="shared" si="43"/>
        <v>0</v>
      </c>
      <c r="S56" s="112" t="str">
        <f t="shared" si="44"/>
        <v>OK</v>
      </c>
      <c r="T56" s="1"/>
      <c r="U56" s="1"/>
      <c r="V56" s="1"/>
      <c r="W56" s="1"/>
      <c r="X56" s="1"/>
      <c r="Y56" s="1"/>
      <c r="Z56" s="1"/>
    </row>
    <row r="57" spans="1:26" ht="12.75" customHeight="1">
      <c r="A57" s="113"/>
      <c r="B57" s="113"/>
      <c r="C57" s="128" t="s">
        <v>102</v>
      </c>
      <c r="D57" s="113"/>
      <c r="E57" s="129"/>
      <c r="F57" s="122"/>
      <c r="G57" s="110"/>
      <c r="H57" s="111"/>
      <c r="I57" s="111"/>
      <c r="J57" s="112"/>
      <c r="K57" s="111"/>
      <c r="L57" s="111"/>
      <c r="M57" s="112"/>
      <c r="N57" s="111"/>
      <c r="O57" s="111"/>
      <c r="P57" s="112"/>
      <c r="Q57" s="111"/>
      <c r="R57" s="111"/>
      <c r="S57" s="112"/>
      <c r="T57" s="1"/>
      <c r="U57" s="1"/>
      <c r="V57" s="1"/>
      <c r="W57" s="1"/>
      <c r="X57" s="1"/>
      <c r="Y57" s="1"/>
      <c r="Z57" s="1"/>
    </row>
    <row r="58" spans="1:26" ht="12.75" customHeight="1">
      <c r="A58" s="130" t="s">
        <v>169</v>
      </c>
      <c r="B58" s="130"/>
      <c r="C58" s="131" t="s">
        <v>170</v>
      </c>
      <c r="D58" s="132"/>
      <c r="E58" s="133"/>
      <c r="F58" s="134"/>
      <c r="G58" s="110"/>
      <c r="H58" s="111"/>
      <c r="I58" s="111"/>
      <c r="J58" s="112"/>
      <c r="K58" s="111"/>
      <c r="L58" s="111"/>
      <c r="M58" s="112"/>
      <c r="N58" s="111"/>
      <c r="O58" s="111"/>
      <c r="P58" s="112"/>
      <c r="Q58" s="111"/>
      <c r="R58" s="111"/>
      <c r="S58" s="112"/>
      <c r="T58" s="1"/>
      <c r="U58" s="1"/>
      <c r="V58" s="1"/>
      <c r="W58" s="1"/>
      <c r="X58" s="1"/>
      <c r="Y58" s="1"/>
      <c r="Z58" s="1"/>
    </row>
    <row r="59" spans="1:26" ht="12.75" customHeight="1">
      <c r="A59" s="135">
        <v>6</v>
      </c>
      <c r="B59" s="135"/>
      <c r="C59" s="136" t="s">
        <v>171</v>
      </c>
      <c r="D59" s="137"/>
      <c r="E59" s="138"/>
      <c r="F59" s="139"/>
      <c r="G59" s="110"/>
      <c r="H59" s="111"/>
      <c r="I59" s="111"/>
      <c r="J59" s="112"/>
      <c r="K59" s="111"/>
      <c r="L59" s="111"/>
      <c r="M59" s="112"/>
      <c r="N59" s="111"/>
      <c r="O59" s="111"/>
      <c r="P59" s="112"/>
      <c r="Q59" s="111"/>
      <c r="R59" s="111"/>
      <c r="S59" s="112"/>
      <c r="T59" s="1"/>
      <c r="U59" s="1"/>
      <c r="V59" s="1"/>
      <c r="W59" s="1"/>
      <c r="X59" s="1"/>
      <c r="Y59" s="1"/>
      <c r="Z59" s="1"/>
    </row>
    <row r="60" spans="1:26" ht="12.75" customHeight="1">
      <c r="A60" s="140" t="s">
        <v>172</v>
      </c>
      <c r="B60" s="140">
        <v>25</v>
      </c>
      <c r="C60" s="117" t="s">
        <v>173</v>
      </c>
      <c r="D60" s="116" t="s">
        <v>87</v>
      </c>
      <c r="E60" s="118">
        <v>56</v>
      </c>
      <c r="F60" s="119">
        <v>51056</v>
      </c>
      <c r="G60" s="110">
        <f t="shared" ref="G60:G66" si="45">ROUND($E60*F60,0)</f>
        <v>2859136</v>
      </c>
      <c r="H60" s="111">
        <v>51056</v>
      </c>
      <c r="I60" s="111">
        <f t="shared" ref="I60:I66" si="46">ROUND($E60*H60,0)</f>
        <v>2859136</v>
      </c>
      <c r="J60" s="112" t="str">
        <f t="shared" ref="J60:J66" si="47">+IF(H60&lt;=$F60,"OK","NO OK")</f>
        <v>OK</v>
      </c>
      <c r="K60" s="111"/>
      <c r="L60" s="111">
        <f t="shared" ref="L60:L66" si="48">ROUND($E60*K60,0)</f>
        <v>0</v>
      </c>
      <c r="M60" s="112" t="str">
        <f t="shared" ref="M60:M66" si="49">+IF(K60&lt;=$F60,"OK","NO OK")</f>
        <v>OK</v>
      </c>
      <c r="N60" s="111"/>
      <c r="O60" s="111">
        <f t="shared" ref="O60:O66" si="50">ROUND($E60*N60,0)</f>
        <v>0</v>
      </c>
      <c r="P60" s="112" t="str">
        <f t="shared" ref="P60:P66" si="51">+IF(N60&lt;=$F60,"OK","NO OK")</f>
        <v>OK</v>
      </c>
      <c r="Q60" s="111"/>
      <c r="R60" s="111">
        <f t="shared" ref="R60:R66" si="52">ROUND($E60*Q60,0)</f>
        <v>0</v>
      </c>
      <c r="S60" s="112" t="str">
        <f t="shared" ref="S60:S66" si="53">+IF(Q60&lt;=$F60,"OK","NO OK")</f>
        <v>OK</v>
      </c>
      <c r="T60" s="1"/>
      <c r="U60" s="1"/>
      <c r="V60" s="1"/>
      <c r="W60" s="1"/>
      <c r="X60" s="1"/>
      <c r="Y60" s="1"/>
      <c r="Z60" s="1"/>
    </row>
    <row r="61" spans="1:26" ht="12.75" customHeight="1">
      <c r="A61" s="140" t="s">
        <v>174</v>
      </c>
      <c r="B61" s="140">
        <v>88</v>
      </c>
      <c r="C61" s="117" t="s">
        <v>175</v>
      </c>
      <c r="D61" s="116" t="s">
        <v>97</v>
      </c>
      <c r="E61" s="118">
        <v>30.8</v>
      </c>
      <c r="F61" s="119">
        <v>11376</v>
      </c>
      <c r="G61" s="110">
        <f t="shared" si="45"/>
        <v>350381</v>
      </c>
      <c r="H61" s="111">
        <v>11376</v>
      </c>
      <c r="I61" s="111">
        <f t="shared" si="46"/>
        <v>350381</v>
      </c>
      <c r="J61" s="112" t="str">
        <f t="shared" si="47"/>
        <v>OK</v>
      </c>
      <c r="K61" s="111"/>
      <c r="L61" s="111">
        <f t="shared" si="48"/>
        <v>0</v>
      </c>
      <c r="M61" s="112" t="str">
        <f t="shared" si="49"/>
        <v>OK</v>
      </c>
      <c r="N61" s="111"/>
      <c r="O61" s="111">
        <f t="shared" si="50"/>
        <v>0</v>
      </c>
      <c r="P61" s="112" t="str">
        <f t="shared" si="51"/>
        <v>OK</v>
      </c>
      <c r="Q61" s="111"/>
      <c r="R61" s="111">
        <f t="shared" si="52"/>
        <v>0</v>
      </c>
      <c r="S61" s="112" t="str">
        <f t="shared" si="53"/>
        <v>OK</v>
      </c>
      <c r="T61" s="1"/>
      <c r="U61" s="1"/>
      <c r="V61" s="1"/>
      <c r="W61" s="1"/>
      <c r="X61" s="1"/>
      <c r="Y61" s="1"/>
      <c r="Z61" s="1"/>
    </row>
    <row r="62" spans="1:26" ht="12.75" customHeight="1">
      <c r="A62" s="140" t="s">
        <v>176</v>
      </c>
      <c r="B62" s="140">
        <v>27</v>
      </c>
      <c r="C62" s="117" t="s">
        <v>177</v>
      </c>
      <c r="D62" s="116" t="s">
        <v>87</v>
      </c>
      <c r="E62" s="118">
        <v>56</v>
      </c>
      <c r="F62" s="119">
        <v>40276</v>
      </c>
      <c r="G62" s="110">
        <f t="shared" si="45"/>
        <v>2255456</v>
      </c>
      <c r="H62" s="111">
        <v>40276</v>
      </c>
      <c r="I62" s="111">
        <f t="shared" si="46"/>
        <v>2255456</v>
      </c>
      <c r="J62" s="112" t="str">
        <f t="shared" si="47"/>
        <v>OK</v>
      </c>
      <c r="K62" s="111"/>
      <c r="L62" s="111">
        <f t="shared" si="48"/>
        <v>0</v>
      </c>
      <c r="M62" s="112" t="str">
        <f t="shared" si="49"/>
        <v>OK</v>
      </c>
      <c r="N62" s="111"/>
      <c r="O62" s="111">
        <f t="shared" si="50"/>
        <v>0</v>
      </c>
      <c r="P62" s="112" t="str">
        <f t="shared" si="51"/>
        <v>OK</v>
      </c>
      <c r="Q62" s="111"/>
      <c r="R62" s="111">
        <f t="shared" si="52"/>
        <v>0</v>
      </c>
      <c r="S62" s="112" t="str">
        <f t="shared" si="53"/>
        <v>OK</v>
      </c>
      <c r="T62" s="1"/>
      <c r="U62" s="1"/>
      <c r="V62" s="1"/>
      <c r="W62" s="1"/>
      <c r="X62" s="1"/>
      <c r="Y62" s="1"/>
      <c r="Z62" s="1"/>
    </row>
    <row r="63" spans="1:26" ht="12.75" customHeight="1">
      <c r="A63" s="140" t="s">
        <v>178</v>
      </c>
      <c r="B63" s="140">
        <v>28</v>
      </c>
      <c r="C63" s="117" t="s">
        <v>179</v>
      </c>
      <c r="D63" s="116" t="s">
        <v>97</v>
      </c>
      <c r="E63" s="118">
        <v>2.35</v>
      </c>
      <c r="F63" s="119">
        <v>743157</v>
      </c>
      <c r="G63" s="110">
        <f t="shared" si="45"/>
        <v>1746419</v>
      </c>
      <c r="H63" s="111">
        <v>743157</v>
      </c>
      <c r="I63" s="111">
        <f t="shared" si="46"/>
        <v>1746419</v>
      </c>
      <c r="J63" s="112" t="str">
        <f t="shared" si="47"/>
        <v>OK</v>
      </c>
      <c r="K63" s="111"/>
      <c r="L63" s="111">
        <f t="shared" si="48"/>
        <v>0</v>
      </c>
      <c r="M63" s="112" t="str">
        <f t="shared" si="49"/>
        <v>OK</v>
      </c>
      <c r="N63" s="111"/>
      <c r="O63" s="111">
        <f t="shared" si="50"/>
        <v>0</v>
      </c>
      <c r="P63" s="112" t="str">
        <f t="shared" si="51"/>
        <v>OK</v>
      </c>
      <c r="Q63" s="111"/>
      <c r="R63" s="111">
        <f t="shared" si="52"/>
        <v>0</v>
      </c>
      <c r="S63" s="112" t="str">
        <f t="shared" si="53"/>
        <v>OK</v>
      </c>
      <c r="T63" s="1"/>
      <c r="U63" s="1"/>
      <c r="V63" s="1"/>
      <c r="W63" s="1"/>
      <c r="X63" s="1"/>
      <c r="Y63" s="1"/>
      <c r="Z63" s="1"/>
    </row>
    <row r="64" spans="1:26" ht="12.75" customHeight="1">
      <c r="A64" s="140" t="s">
        <v>180</v>
      </c>
      <c r="B64" s="140">
        <v>91</v>
      </c>
      <c r="C64" s="117" t="s">
        <v>181</v>
      </c>
      <c r="D64" s="116" t="s">
        <v>97</v>
      </c>
      <c r="E64" s="118">
        <v>0.57999999999999996</v>
      </c>
      <c r="F64" s="119">
        <v>743157</v>
      </c>
      <c r="G64" s="110">
        <f t="shared" si="45"/>
        <v>431031</v>
      </c>
      <c r="H64" s="111">
        <v>743157</v>
      </c>
      <c r="I64" s="111">
        <f t="shared" si="46"/>
        <v>431031</v>
      </c>
      <c r="J64" s="112" t="str">
        <f t="shared" si="47"/>
        <v>OK</v>
      </c>
      <c r="K64" s="111"/>
      <c r="L64" s="111">
        <f t="shared" si="48"/>
        <v>0</v>
      </c>
      <c r="M64" s="112" t="str">
        <f t="shared" si="49"/>
        <v>OK</v>
      </c>
      <c r="N64" s="111"/>
      <c r="O64" s="111">
        <f t="shared" si="50"/>
        <v>0</v>
      </c>
      <c r="P64" s="112" t="str">
        <f t="shared" si="51"/>
        <v>OK</v>
      </c>
      <c r="Q64" s="111"/>
      <c r="R64" s="111">
        <f t="shared" si="52"/>
        <v>0</v>
      </c>
      <c r="S64" s="112" t="str">
        <f t="shared" si="53"/>
        <v>OK</v>
      </c>
      <c r="T64" s="1"/>
      <c r="U64" s="1"/>
      <c r="V64" s="1"/>
      <c r="W64" s="1"/>
      <c r="X64" s="1"/>
      <c r="Y64" s="1"/>
      <c r="Z64" s="1"/>
    </row>
    <row r="65" spans="1:26" ht="12.75" customHeight="1">
      <c r="A65" s="140" t="s">
        <v>182</v>
      </c>
      <c r="B65" s="140">
        <v>92</v>
      </c>
      <c r="C65" s="117" t="s">
        <v>183</v>
      </c>
      <c r="D65" s="116" t="s">
        <v>97</v>
      </c>
      <c r="E65" s="118">
        <v>44.8</v>
      </c>
      <c r="F65" s="119">
        <v>743157</v>
      </c>
      <c r="G65" s="110">
        <f t="shared" si="45"/>
        <v>33293434</v>
      </c>
      <c r="H65" s="111">
        <v>743157</v>
      </c>
      <c r="I65" s="111">
        <f t="shared" si="46"/>
        <v>33293434</v>
      </c>
      <c r="J65" s="112" t="str">
        <f t="shared" si="47"/>
        <v>OK</v>
      </c>
      <c r="K65" s="111"/>
      <c r="L65" s="111">
        <f t="shared" si="48"/>
        <v>0</v>
      </c>
      <c r="M65" s="112" t="str">
        <f t="shared" si="49"/>
        <v>OK</v>
      </c>
      <c r="N65" s="111"/>
      <c r="O65" s="111">
        <f t="shared" si="50"/>
        <v>0</v>
      </c>
      <c r="P65" s="112" t="str">
        <f t="shared" si="51"/>
        <v>OK</v>
      </c>
      <c r="Q65" s="111"/>
      <c r="R65" s="111">
        <f t="shared" si="52"/>
        <v>0</v>
      </c>
      <c r="S65" s="112" t="str">
        <f t="shared" si="53"/>
        <v>OK</v>
      </c>
      <c r="T65" s="1"/>
      <c r="U65" s="1"/>
      <c r="V65" s="1"/>
      <c r="W65" s="1"/>
      <c r="X65" s="1"/>
      <c r="Y65" s="1"/>
      <c r="Z65" s="1"/>
    </row>
    <row r="66" spans="1:26" ht="12.75" customHeight="1">
      <c r="A66" s="140" t="s">
        <v>184</v>
      </c>
      <c r="B66" s="140">
        <v>83</v>
      </c>
      <c r="C66" s="117" t="s">
        <v>185</v>
      </c>
      <c r="D66" s="116" t="s">
        <v>146</v>
      </c>
      <c r="E66" s="118">
        <v>4144</v>
      </c>
      <c r="F66" s="119">
        <v>4946</v>
      </c>
      <c r="G66" s="110">
        <f t="shared" si="45"/>
        <v>20496224</v>
      </c>
      <c r="H66" s="111">
        <v>4946</v>
      </c>
      <c r="I66" s="111">
        <f t="shared" si="46"/>
        <v>20496224</v>
      </c>
      <c r="J66" s="112" t="str">
        <f t="shared" si="47"/>
        <v>OK</v>
      </c>
      <c r="K66" s="111"/>
      <c r="L66" s="111">
        <f t="shared" si="48"/>
        <v>0</v>
      </c>
      <c r="M66" s="112" t="str">
        <f t="shared" si="49"/>
        <v>OK</v>
      </c>
      <c r="N66" s="111"/>
      <c r="O66" s="111">
        <f t="shared" si="50"/>
        <v>0</v>
      </c>
      <c r="P66" s="112" t="str">
        <f t="shared" si="51"/>
        <v>OK</v>
      </c>
      <c r="Q66" s="111"/>
      <c r="R66" s="111">
        <f t="shared" si="52"/>
        <v>0</v>
      </c>
      <c r="S66" s="112" t="str">
        <f t="shared" si="53"/>
        <v>OK</v>
      </c>
      <c r="T66" s="1"/>
      <c r="U66" s="1"/>
      <c r="V66" s="1"/>
      <c r="W66" s="1"/>
      <c r="X66" s="1"/>
      <c r="Y66" s="1"/>
      <c r="Z66" s="1"/>
    </row>
    <row r="67" spans="1:26" ht="12.75" customHeight="1">
      <c r="A67" s="135"/>
      <c r="B67" s="135"/>
      <c r="C67" s="136" t="s">
        <v>102</v>
      </c>
      <c r="D67" s="137"/>
      <c r="E67" s="138"/>
      <c r="F67" s="139"/>
      <c r="G67" s="110"/>
      <c r="H67" s="111"/>
      <c r="I67" s="111"/>
      <c r="J67" s="112"/>
      <c r="K67" s="111"/>
      <c r="L67" s="111"/>
      <c r="M67" s="112"/>
      <c r="N67" s="111"/>
      <c r="O67" s="111"/>
      <c r="P67" s="112"/>
      <c r="Q67" s="111"/>
      <c r="R67" s="111"/>
      <c r="S67" s="112"/>
      <c r="T67" s="1"/>
      <c r="U67" s="1"/>
      <c r="V67" s="1"/>
      <c r="W67" s="1"/>
      <c r="X67" s="1"/>
      <c r="Y67" s="1"/>
      <c r="Z67" s="1"/>
    </row>
    <row r="68" spans="1:26" ht="12.75" customHeight="1">
      <c r="A68" s="135">
        <v>7</v>
      </c>
      <c r="B68" s="135"/>
      <c r="C68" s="136" t="s">
        <v>186</v>
      </c>
      <c r="D68" s="137"/>
      <c r="E68" s="138"/>
      <c r="F68" s="139"/>
      <c r="G68" s="110"/>
      <c r="H68" s="111"/>
      <c r="I68" s="111"/>
      <c r="J68" s="112"/>
      <c r="K68" s="111"/>
      <c r="L68" s="111"/>
      <c r="M68" s="112"/>
      <c r="N68" s="111"/>
      <c r="O68" s="111"/>
      <c r="P68" s="112"/>
      <c r="Q68" s="111"/>
      <c r="R68" s="111"/>
      <c r="S68" s="112"/>
      <c r="T68" s="1"/>
      <c r="U68" s="1"/>
      <c r="V68" s="1"/>
      <c r="W68" s="1"/>
      <c r="X68" s="1"/>
      <c r="Y68" s="1"/>
      <c r="Z68" s="1"/>
    </row>
    <row r="69" spans="1:26" ht="12.75" customHeight="1">
      <c r="A69" s="140" t="s">
        <v>187</v>
      </c>
      <c r="B69" s="140">
        <v>29</v>
      </c>
      <c r="C69" s="117" t="s">
        <v>188</v>
      </c>
      <c r="D69" s="116" t="s">
        <v>146</v>
      </c>
      <c r="E69" s="118">
        <v>1336</v>
      </c>
      <c r="F69" s="119">
        <v>21780</v>
      </c>
      <c r="G69" s="110">
        <f>ROUND($E69*F69,0)</f>
        <v>29098080</v>
      </c>
      <c r="H69" s="111">
        <v>21780</v>
      </c>
      <c r="I69" s="111">
        <f>ROUND($E69*H69,0)</f>
        <v>29098080</v>
      </c>
      <c r="J69" s="112" t="str">
        <f>+IF(H69&lt;=$F69,"OK","NO OK")</f>
        <v>OK</v>
      </c>
      <c r="K69" s="111"/>
      <c r="L69" s="111">
        <f>ROUND($E69*K69,0)</f>
        <v>0</v>
      </c>
      <c r="M69" s="112" t="str">
        <f>+IF(K69&lt;=$F69,"OK","NO OK")</f>
        <v>OK</v>
      </c>
      <c r="N69" s="111"/>
      <c r="O69" s="111">
        <f>ROUND($E69*N69,0)</f>
        <v>0</v>
      </c>
      <c r="P69" s="112" t="str">
        <f>+IF(N69&lt;=$F69,"OK","NO OK")</f>
        <v>OK</v>
      </c>
      <c r="Q69" s="111"/>
      <c r="R69" s="111">
        <f>ROUND($E69*Q69,0)</f>
        <v>0</v>
      </c>
      <c r="S69" s="112" t="str">
        <f>+IF(Q69&lt;=$F69,"OK","NO OK")</f>
        <v>OK</v>
      </c>
      <c r="T69" s="1"/>
      <c r="U69" s="1"/>
      <c r="V69" s="1"/>
      <c r="W69" s="1"/>
      <c r="X69" s="1"/>
      <c r="Y69" s="1"/>
      <c r="Z69" s="1"/>
    </row>
    <row r="70" spans="1:26" ht="12.75" customHeight="1">
      <c r="A70" s="135"/>
      <c r="B70" s="135"/>
      <c r="C70" s="136" t="s">
        <v>102</v>
      </c>
      <c r="D70" s="137"/>
      <c r="E70" s="138"/>
      <c r="F70" s="139"/>
      <c r="G70" s="110"/>
      <c r="H70" s="111"/>
      <c r="I70" s="111"/>
      <c r="J70" s="112"/>
      <c r="K70" s="111"/>
      <c r="L70" s="111"/>
      <c r="M70" s="112"/>
      <c r="N70" s="111"/>
      <c r="O70" s="111"/>
      <c r="P70" s="112"/>
      <c r="Q70" s="111"/>
      <c r="R70" s="111"/>
      <c r="S70" s="112"/>
      <c r="T70" s="1"/>
      <c r="U70" s="1"/>
      <c r="V70" s="1"/>
      <c r="W70" s="1"/>
      <c r="X70" s="1"/>
      <c r="Y70" s="1"/>
      <c r="Z70" s="1"/>
    </row>
    <row r="71" spans="1:26" ht="12.75" customHeight="1">
      <c r="A71" s="135">
        <v>8</v>
      </c>
      <c r="B71" s="135"/>
      <c r="C71" s="136" t="s">
        <v>189</v>
      </c>
      <c r="D71" s="137"/>
      <c r="E71" s="138"/>
      <c r="F71" s="139"/>
      <c r="G71" s="110"/>
      <c r="H71" s="111"/>
      <c r="I71" s="111"/>
      <c r="J71" s="112"/>
      <c r="K71" s="111"/>
      <c r="L71" s="111"/>
      <c r="M71" s="112"/>
      <c r="N71" s="111"/>
      <c r="O71" s="111"/>
      <c r="P71" s="112"/>
      <c r="Q71" s="111"/>
      <c r="R71" s="111"/>
      <c r="S71" s="112"/>
      <c r="T71" s="1"/>
      <c r="U71" s="1"/>
      <c r="V71" s="1"/>
      <c r="W71" s="1"/>
      <c r="X71" s="1"/>
      <c r="Y71" s="1"/>
      <c r="Z71" s="1"/>
    </row>
    <row r="72" spans="1:26" ht="12.75" customHeight="1">
      <c r="A72" s="140" t="s">
        <v>190</v>
      </c>
      <c r="B72" s="140">
        <v>30</v>
      </c>
      <c r="C72" s="117" t="s">
        <v>191</v>
      </c>
      <c r="D72" s="116" t="s">
        <v>146</v>
      </c>
      <c r="E72" s="118">
        <v>8688</v>
      </c>
      <c r="F72" s="119">
        <v>21780</v>
      </c>
      <c r="G72" s="110">
        <f t="shared" ref="G72:G76" si="54">ROUND($E72*F72,0)</f>
        <v>189224640</v>
      </c>
      <c r="H72" s="111">
        <v>21780</v>
      </c>
      <c r="I72" s="111">
        <f t="shared" ref="I72:I76" si="55">ROUND($E72*H72,0)</f>
        <v>189224640</v>
      </c>
      <c r="J72" s="112" t="str">
        <f t="shared" ref="J72:J76" si="56">+IF(H72&lt;=$F72,"OK","NO OK")</f>
        <v>OK</v>
      </c>
      <c r="K72" s="111"/>
      <c r="L72" s="111">
        <f t="shared" ref="L72:L76" si="57">ROUND($E72*K72,0)</f>
        <v>0</v>
      </c>
      <c r="M72" s="112" t="str">
        <f t="shared" ref="M72:M76" si="58">+IF(K72&lt;=$F72,"OK","NO OK")</f>
        <v>OK</v>
      </c>
      <c r="N72" s="111"/>
      <c r="O72" s="111">
        <f t="shared" ref="O72:O76" si="59">ROUND($E72*N72,0)</f>
        <v>0</v>
      </c>
      <c r="P72" s="112" t="str">
        <f t="shared" ref="P72:P76" si="60">+IF(N72&lt;=$F72,"OK","NO OK")</f>
        <v>OK</v>
      </c>
      <c r="Q72" s="111"/>
      <c r="R72" s="111">
        <f t="shared" ref="R72:R76" si="61">ROUND($E72*Q72,0)</f>
        <v>0</v>
      </c>
      <c r="S72" s="112" t="str">
        <f t="shared" ref="S72:S76" si="62">+IF(Q72&lt;=$F72,"OK","NO OK")</f>
        <v>OK</v>
      </c>
      <c r="T72" s="1"/>
      <c r="U72" s="1"/>
      <c r="V72" s="1"/>
      <c r="W72" s="1"/>
      <c r="X72" s="1"/>
      <c r="Y72" s="1"/>
      <c r="Z72" s="1"/>
    </row>
    <row r="73" spans="1:26" ht="12.75" customHeight="1">
      <c r="A73" s="140" t="s">
        <v>192</v>
      </c>
      <c r="B73" s="140">
        <v>31</v>
      </c>
      <c r="C73" s="117" t="s">
        <v>193</v>
      </c>
      <c r="D73" s="116" t="s">
        <v>146</v>
      </c>
      <c r="E73" s="118">
        <v>3040</v>
      </c>
      <c r="F73" s="119">
        <v>21780</v>
      </c>
      <c r="G73" s="110">
        <f t="shared" si="54"/>
        <v>66211200</v>
      </c>
      <c r="H73" s="111">
        <v>21780</v>
      </c>
      <c r="I73" s="111">
        <f t="shared" si="55"/>
        <v>66211200</v>
      </c>
      <c r="J73" s="112" t="str">
        <f t="shared" si="56"/>
        <v>OK</v>
      </c>
      <c r="K73" s="111"/>
      <c r="L73" s="111">
        <f t="shared" si="57"/>
        <v>0</v>
      </c>
      <c r="M73" s="112" t="str">
        <f t="shared" si="58"/>
        <v>OK</v>
      </c>
      <c r="N73" s="111"/>
      <c r="O73" s="111">
        <f t="shared" si="59"/>
        <v>0</v>
      </c>
      <c r="P73" s="112" t="str">
        <f t="shared" si="60"/>
        <v>OK</v>
      </c>
      <c r="Q73" s="111"/>
      <c r="R73" s="111">
        <f t="shared" si="61"/>
        <v>0</v>
      </c>
      <c r="S73" s="112" t="str">
        <f t="shared" si="62"/>
        <v>OK</v>
      </c>
      <c r="T73" s="1"/>
      <c r="U73" s="1"/>
      <c r="V73" s="1"/>
      <c r="W73" s="1"/>
      <c r="X73" s="1"/>
      <c r="Y73" s="1"/>
      <c r="Z73" s="1"/>
    </row>
    <row r="74" spans="1:26" ht="12.75" customHeight="1">
      <c r="A74" s="140" t="s">
        <v>194</v>
      </c>
      <c r="B74" s="140">
        <v>93</v>
      </c>
      <c r="C74" s="117" t="s">
        <v>195</v>
      </c>
      <c r="D74" s="116" t="s">
        <v>146</v>
      </c>
      <c r="E74" s="118">
        <v>863.66</v>
      </c>
      <c r="F74" s="119">
        <v>21780</v>
      </c>
      <c r="G74" s="110">
        <f t="shared" si="54"/>
        <v>18810515</v>
      </c>
      <c r="H74" s="111">
        <v>21780</v>
      </c>
      <c r="I74" s="111">
        <f t="shared" si="55"/>
        <v>18810515</v>
      </c>
      <c r="J74" s="112" t="str">
        <f t="shared" si="56"/>
        <v>OK</v>
      </c>
      <c r="K74" s="111"/>
      <c r="L74" s="111">
        <f t="shared" si="57"/>
        <v>0</v>
      </c>
      <c r="M74" s="112" t="str">
        <f t="shared" si="58"/>
        <v>OK</v>
      </c>
      <c r="N74" s="111"/>
      <c r="O74" s="111">
        <f t="shared" si="59"/>
        <v>0</v>
      </c>
      <c r="P74" s="112" t="str">
        <f t="shared" si="60"/>
        <v>OK</v>
      </c>
      <c r="Q74" s="111"/>
      <c r="R74" s="111">
        <f t="shared" si="61"/>
        <v>0</v>
      </c>
      <c r="S74" s="112" t="str">
        <f t="shared" si="62"/>
        <v>OK</v>
      </c>
      <c r="T74" s="1"/>
      <c r="U74" s="1"/>
      <c r="V74" s="1"/>
      <c r="W74" s="1"/>
      <c r="X74" s="1"/>
      <c r="Y74" s="1"/>
      <c r="Z74" s="1"/>
    </row>
    <row r="75" spans="1:26" ht="12.75" customHeight="1">
      <c r="A75" s="140" t="s">
        <v>196</v>
      </c>
      <c r="B75" s="140">
        <v>32</v>
      </c>
      <c r="C75" s="117" t="s">
        <v>197</v>
      </c>
      <c r="D75" s="116" t="s">
        <v>79</v>
      </c>
      <c r="E75" s="118">
        <v>32</v>
      </c>
      <c r="F75" s="119">
        <v>139956</v>
      </c>
      <c r="G75" s="110">
        <f t="shared" si="54"/>
        <v>4478592</v>
      </c>
      <c r="H75" s="111">
        <v>139956</v>
      </c>
      <c r="I75" s="111">
        <f t="shared" si="55"/>
        <v>4478592</v>
      </c>
      <c r="J75" s="112" t="str">
        <f t="shared" si="56"/>
        <v>OK</v>
      </c>
      <c r="K75" s="111"/>
      <c r="L75" s="111">
        <f t="shared" si="57"/>
        <v>0</v>
      </c>
      <c r="M75" s="112" t="str">
        <f t="shared" si="58"/>
        <v>OK</v>
      </c>
      <c r="N75" s="111"/>
      <c r="O75" s="111">
        <f t="shared" si="59"/>
        <v>0</v>
      </c>
      <c r="P75" s="112" t="str">
        <f t="shared" si="60"/>
        <v>OK</v>
      </c>
      <c r="Q75" s="111"/>
      <c r="R75" s="111">
        <f t="shared" si="61"/>
        <v>0</v>
      </c>
      <c r="S75" s="112" t="str">
        <f t="shared" si="62"/>
        <v>OK</v>
      </c>
      <c r="T75" s="1"/>
      <c r="U75" s="1"/>
      <c r="V75" s="1"/>
      <c r="W75" s="1"/>
      <c r="X75" s="1"/>
      <c r="Y75" s="1"/>
      <c r="Z75" s="1"/>
    </row>
    <row r="76" spans="1:26" ht="12.75" customHeight="1">
      <c r="A76" s="140" t="s">
        <v>198</v>
      </c>
      <c r="B76" s="140">
        <v>33</v>
      </c>
      <c r="C76" s="117" t="s">
        <v>199</v>
      </c>
      <c r="D76" s="116" t="s">
        <v>79</v>
      </c>
      <c r="E76" s="118">
        <v>16</v>
      </c>
      <c r="F76" s="119">
        <v>558761</v>
      </c>
      <c r="G76" s="110">
        <f t="shared" si="54"/>
        <v>8940176</v>
      </c>
      <c r="H76" s="111">
        <v>558761</v>
      </c>
      <c r="I76" s="111">
        <f t="shared" si="55"/>
        <v>8940176</v>
      </c>
      <c r="J76" s="112" t="str">
        <f t="shared" si="56"/>
        <v>OK</v>
      </c>
      <c r="K76" s="111"/>
      <c r="L76" s="111">
        <f t="shared" si="57"/>
        <v>0</v>
      </c>
      <c r="M76" s="112" t="str">
        <f t="shared" si="58"/>
        <v>OK</v>
      </c>
      <c r="N76" s="111"/>
      <c r="O76" s="111">
        <f t="shared" si="59"/>
        <v>0</v>
      </c>
      <c r="P76" s="112" t="str">
        <f t="shared" si="60"/>
        <v>OK</v>
      </c>
      <c r="Q76" s="111"/>
      <c r="R76" s="111">
        <f t="shared" si="61"/>
        <v>0</v>
      </c>
      <c r="S76" s="112" t="str">
        <f t="shared" si="62"/>
        <v>OK</v>
      </c>
      <c r="T76" s="1"/>
      <c r="U76" s="1"/>
      <c r="V76" s="1"/>
      <c r="W76" s="1"/>
      <c r="X76" s="1"/>
      <c r="Y76" s="1"/>
      <c r="Z76" s="1"/>
    </row>
    <row r="77" spans="1:26" ht="12.75" customHeight="1">
      <c r="A77" s="135"/>
      <c r="B77" s="135"/>
      <c r="C77" s="136" t="s">
        <v>102</v>
      </c>
      <c r="D77" s="137"/>
      <c r="E77" s="138"/>
      <c r="F77" s="139"/>
      <c r="G77" s="110"/>
      <c r="H77" s="111"/>
      <c r="I77" s="111"/>
      <c r="J77" s="112"/>
      <c r="K77" s="111"/>
      <c r="L77" s="111"/>
      <c r="M77" s="112"/>
      <c r="N77" s="111"/>
      <c r="O77" s="111"/>
      <c r="P77" s="112"/>
      <c r="Q77" s="111"/>
      <c r="R77" s="111"/>
      <c r="S77" s="112"/>
      <c r="T77" s="1"/>
      <c r="U77" s="1"/>
      <c r="V77" s="1"/>
      <c r="W77" s="1"/>
      <c r="X77" s="1"/>
      <c r="Y77" s="1"/>
      <c r="Z77" s="1"/>
    </row>
    <row r="78" spans="1:26" ht="12.75" customHeight="1">
      <c r="A78" s="135">
        <v>9</v>
      </c>
      <c r="B78" s="135"/>
      <c r="C78" s="136" t="s">
        <v>200</v>
      </c>
      <c r="D78" s="137"/>
      <c r="E78" s="138"/>
      <c r="F78" s="139"/>
      <c r="G78" s="110"/>
      <c r="H78" s="111"/>
      <c r="I78" s="111"/>
      <c r="J78" s="112"/>
      <c r="K78" s="111"/>
      <c r="L78" s="111"/>
      <c r="M78" s="112"/>
      <c r="N78" s="111"/>
      <c r="O78" s="111"/>
      <c r="P78" s="112"/>
      <c r="Q78" s="111"/>
      <c r="R78" s="111"/>
      <c r="S78" s="112"/>
      <c r="T78" s="1"/>
      <c r="U78" s="1"/>
      <c r="V78" s="1"/>
      <c r="W78" s="1"/>
      <c r="X78" s="1"/>
      <c r="Y78" s="1"/>
      <c r="Z78" s="1"/>
    </row>
    <row r="79" spans="1:26" ht="12.75" customHeight="1">
      <c r="A79" s="140" t="s">
        <v>201</v>
      </c>
      <c r="B79" s="140">
        <v>34</v>
      </c>
      <c r="C79" s="117" t="s">
        <v>202</v>
      </c>
      <c r="D79" s="116" t="s">
        <v>79</v>
      </c>
      <c r="E79" s="118">
        <v>32</v>
      </c>
      <c r="F79" s="119">
        <v>252609</v>
      </c>
      <c r="G79" s="110">
        <f t="shared" ref="G79:G86" si="63">ROUND($E79*F79,0)</f>
        <v>8083488</v>
      </c>
      <c r="H79" s="111">
        <v>252609</v>
      </c>
      <c r="I79" s="111">
        <f t="shared" ref="I79:I86" si="64">ROUND($E79*H79,0)</f>
        <v>8083488</v>
      </c>
      <c r="J79" s="112" t="str">
        <f t="shared" ref="J79:J86" si="65">+IF(H79&lt;=$F79,"OK","NO OK")</f>
        <v>OK</v>
      </c>
      <c r="K79" s="111"/>
      <c r="L79" s="111">
        <f t="shared" ref="L79:L86" si="66">ROUND($E79*K79,0)</f>
        <v>0</v>
      </c>
      <c r="M79" s="112" t="str">
        <f t="shared" ref="M79:M86" si="67">+IF(K79&lt;=$F79,"OK","NO OK")</f>
        <v>OK</v>
      </c>
      <c r="N79" s="111"/>
      <c r="O79" s="111">
        <f t="shared" ref="O79:O86" si="68">ROUND($E79*N79,0)</f>
        <v>0</v>
      </c>
      <c r="P79" s="112" t="str">
        <f t="shared" ref="P79:P86" si="69">+IF(N79&lt;=$F79,"OK","NO OK")</f>
        <v>OK</v>
      </c>
      <c r="Q79" s="111"/>
      <c r="R79" s="111">
        <f t="shared" ref="R79:R86" si="70">ROUND($E79*Q79,0)</f>
        <v>0</v>
      </c>
      <c r="S79" s="112" t="str">
        <f t="shared" ref="S79:S86" si="71">+IF(Q79&lt;=$F79,"OK","NO OK")</f>
        <v>OK</v>
      </c>
      <c r="T79" s="1"/>
      <c r="U79" s="1"/>
      <c r="V79" s="1"/>
      <c r="W79" s="1"/>
      <c r="X79" s="1"/>
      <c r="Y79" s="1"/>
      <c r="Z79" s="1"/>
    </row>
    <row r="80" spans="1:26" ht="12.75" customHeight="1">
      <c r="A80" s="140" t="s">
        <v>203</v>
      </c>
      <c r="B80" s="140">
        <v>35</v>
      </c>
      <c r="C80" s="117" t="s">
        <v>204</v>
      </c>
      <c r="D80" s="116" t="s">
        <v>79</v>
      </c>
      <c r="E80" s="118">
        <v>16</v>
      </c>
      <c r="F80" s="119">
        <v>187079</v>
      </c>
      <c r="G80" s="110">
        <f t="shared" si="63"/>
        <v>2993264</v>
      </c>
      <c r="H80" s="111">
        <v>187079</v>
      </c>
      <c r="I80" s="111">
        <f t="shared" si="64"/>
        <v>2993264</v>
      </c>
      <c r="J80" s="112" t="str">
        <f t="shared" si="65"/>
        <v>OK</v>
      </c>
      <c r="K80" s="111"/>
      <c r="L80" s="111">
        <f t="shared" si="66"/>
        <v>0</v>
      </c>
      <c r="M80" s="112" t="str">
        <f t="shared" si="67"/>
        <v>OK</v>
      </c>
      <c r="N80" s="111"/>
      <c r="O80" s="111">
        <f t="shared" si="68"/>
        <v>0</v>
      </c>
      <c r="P80" s="112" t="str">
        <f t="shared" si="69"/>
        <v>OK</v>
      </c>
      <c r="Q80" s="111"/>
      <c r="R80" s="111">
        <f t="shared" si="70"/>
        <v>0</v>
      </c>
      <c r="S80" s="112" t="str">
        <f t="shared" si="71"/>
        <v>OK</v>
      </c>
      <c r="T80" s="1"/>
      <c r="U80" s="1"/>
      <c r="V80" s="1"/>
      <c r="W80" s="1"/>
      <c r="X80" s="1"/>
      <c r="Y80" s="1"/>
      <c r="Z80" s="1"/>
    </row>
    <row r="81" spans="1:26" ht="12.75" customHeight="1">
      <c r="A81" s="140" t="s">
        <v>205</v>
      </c>
      <c r="B81" s="140"/>
      <c r="C81" s="117" t="s">
        <v>206</v>
      </c>
      <c r="D81" s="140" t="s">
        <v>79</v>
      </c>
      <c r="E81" s="118">
        <v>384</v>
      </c>
      <c r="F81" s="119">
        <v>12779</v>
      </c>
      <c r="G81" s="110">
        <f t="shared" si="63"/>
        <v>4907136</v>
      </c>
      <c r="H81" s="111">
        <v>12779</v>
      </c>
      <c r="I81" s="111">
        <f t="shared" si="64"/>
        <v>4907136</v>
      </c>
      <c r="J81" s="112" t="str">
        <f t="shared" si="65"/>
        <v>OK</v>
      </c>
      <c r="K81" s="111"/>
      <c r="L81" s="111">
        <f t="shared" si="66"/>
        <v>0</v>
      </c>
      <c r="M81" s="112" t="str">
        <f t="shared" si="67"/>
        <v>OK</v>
      </c>
      <c r="N81" s="111"/>
      <c r="O81" s="111">
        <f t="shared" si="68"/>
        <v>0</v>
      </c>
      <c r="P81" s="112" t="str">
        <f t="shared" si="69"/>
        <v>OK</v>
      </c>
      <c r="Q81" s="111"/>
      <c r="R81" s="111">
        <f t="shared" si="70"/>
        <v>0</v>
      </c>
      <c r="S81" s="112" t="str">
        <f t="shared" si="71"/>
        <v>OK</v>
      </c>
      <c r="T81" s="1"/>
      <c r="U81" s="1"/>
      <c r="V81" s="1"/>
      <c r="W81" s="1"/>
      <c r="X81" s="1"/>
      <c r="Y81" s="1"/>
      <c r="Z81" s="1"/>
    </row>
    <row r="82" spans="1:26" ht="12.75" customHeight="1">
      <c r="A82" s="140" t="s">
        <v>207</v>
      </c>
      <c r="B82" s="140"/>
      <c r="C82" s="117" t="s">
        <v>208</v>
      </c>
      <c r="D82" s="140" t="s">
        <v>79</v>
      </c>
      <c r="E82" s="118">
        <v>96</v>
      </c>
      <c r="F82" s="119">
        <v>31948</v>
      </c>
      <c r="G82" s="110">
        <f t="shared" si="63"/>
        <v>3067008</v>
      </c>
      <c r="H82" s="111">
        <v>31948</v>
      </c>
      <c r="I82" s="111">
        <f t="shared" si="64"/>
        <v>3067008</v>
      </c>
      <c r="J82" s="112" t="str">
        <f t="shared" si="65"/>
        <v>OK</v>
      </c>
      <c r="K82" s="111"/>
      <c r="L82" s="111">
        <f t="shared" si="66"/>
        <v>0</v>
      </c>
      <c r="M82" s="112" t="str">
        <f t="shared" si="67"/>
        <v>OK</v>
      </c>
      <c r="N82" s="111"/>
      <c r="O82" s="111">
        <f t="shared" si="68"/>
        <v>0</v>
      </c>
      <c r="P82" s="112" t="str">
        <f t="shared" si="69"/>
        <v>OK</v>
      </c>
      <c r="Q82" s="111"/>
      <c r="R82" s="111">
        <f t="shared" si="70"/>
        <v>0</v>
      </c>
      <c r="S82" s="112" t="str">
        <f t="shared" si="71"/>
        <v>OK</v>
      </c>
      <c r="T82" s="1"/>
      <c r="U82" s="1"/>
      <c r="V82" s="1"/>
      <c r="W82" s="1"/>
      <c r="X82" s="1"/>
      <c r="Y82" s="1"/>
      <c r="Z82" s="1"/>
    </row>
    <row r="83" spans="1:26" ht="12.75" customHeight="1">
      <c r="A83" s="140" t="s">
        <v>209</v>
      </c>
      <c r="B83" s="140"/>
      <c r="C83" s="117" t="s">
        <v>210</v>
      </c>
      <c r="D83" s="140" t="s">
        <v>79</v>
      </c>
      <c r="E83" s="118">
        <v>96</v>
      </c>
      <c r="F83" s="119">
        <v>12779</v>
      </c>
      <c r="G83" s="110">
        <f t="shared" si="63"/>
        <v>1226784</v>
      </c>
      <c r="H83" s="111">
        <v>12779</v>
      </c>
      <c r="I83" s="111">
        <f t="shared" si="64"/>
        <v>1226784</v>
      </c>
      <c r="J83" s="112" t="str">
        <f t="shared" si="65"/>
        <v>OK</v>
      </c>
      <c r="K83" s="111"/>
      <c r="L83" s="111">
        <f t="shared" si="66"/>
        <v>0</v>
      </c>
      <c r="M83" s="112" t="str">
        <f t="shared" si="67"/>
        <v>OK</v>
      </c>
      <c r="N83" s="111"/>
      <c r="O83" s="111">
        <f t="shared" si="68"/>
        <v>0</v>
      </c>
      <c r="P83" s="112" t="str">
        <f t="shared" si="69"/>
        <v>OK</v>
      </c>
      <c r="Q83" s="111"/>
      <c r="R83" s="111">
        <f t="shared" si="70"/>
        <v>0</v>
      </c>
      <c r="S83" s="112" t="str">
        <f t="shared" si="71"/>
        <v>OK</v>
      </c>
      <c r="T83" s="1"/>
      <c r="U83" s="1"/>
      <c r="V83" s="1"/>
      <c r="W83" s="1"/>
      <c r="X83" s="1"/>
      <c r="Y83" s="1"/>
      <c r="Z83" s="1"/>
    </row>
    <row r="84" spans="1:26" ht="12.75" customHeight="1">
      <c r="A84" s="140" t="s">
        <v>211</v>
      </c>
      <c r="B84" s="140"/>
      <c r="C84" s="117" t="s">
        <v>212</v>
      </c>
      <c r="D84" s="140" t="s">
        <v>79</v>
      </c>
      <c r="E84" s="118">
        <v>96</v>
      </c>
      <c r="F84" s="119">
        <v>6390</v>
      </c>
      <c r="G84" s="110">
        <f t="shared" si="63"/>
        <v>613440</v>
      </c>
      <c r="H84" s="111">
        <v>6390</v>
      </c>
      <c r="I84" s="111">
        <f t="shared" si="64"/>
        <v>613440</v>
      </c>
      <c r="J84" s="112" t="str">
        <f t="shared" si="65"/>
        <v>OK</v>
      </c>
      <c r="K84" s="111"/>
      <c r="L84" s="111">
        <f t="shared" si="66"/>
        <v>0</v>
      </c>
      <c r="M84" s="112" t="str">
        <f t="shared" si="67"/>
        <v>OK</v>
      </c>
      <c r="N84" s="111"/>
      <c r="O84" s="111">
        <f t="shared" si="68"/>
        <v>0</v>
      </c>
      <c r="P84" s="112" t="str">
        <f t="shared" si="69"/>
        <v>OK</v>
      </c>
      <c r="Q84" s="111"/>
      <c r="R84" s="111">
        <f t="shared" si="70"/>
        <v>0</v>
      </c>
      <c r="S84" s="112" t="str">
        <f t="shared" si="71"/>
        <v>OK</v>
      </c>
      <c r="T84" s="1"/>
      <c r="U84" s="1"/>
      <c r="V84" s="1"/>
      <c r="W84" s="1"/>
      <c r="X84" s="1"/>
      <c r="Y84" s="1"/>
      <c r="Z84" s="1"/>
    </row>
    <row r="85" spans="1:26" ht="12.75" customHeight="1">
      <c r="A85" s="140" t="s">
        <v>213</v>
      </c>
      <c r="B85" s="140">
        <v>36</v>
      </c>
      <c r="C85" s="117" t="s">
        <v>214</v>
      </c>
      <c r="D85" s="116" t="s">
        <v>90</v>
      </c>
      <c r="E85" s="118">
        <v>848</v>
      </c>
      <c r="F85" s="119">
        <v>81530</v>
      </c>
      <c r="G85" s="110">
        <f t="shared" si="63"/>
        <v>69137440</v>
      </c>
      <c r="H85" s="111">
        <v>81530</v>
      </c>
      <c r="I85" s="111">
        <f t="shared" si="64"/>
        <v>69137440</v>
      </c>
      <c r="J85" s="112" t="str">
        <f t="shared" si="65"/>
        <v>OK</v>
      </c>
      <c r="K85" s="111"/>
      <c r="L85" s="111">
        <f t="shared" si="66"/>
        <v>0</v>
      </c>
      <c r="M85" s="112" t="str">
        <f t="shared" si="67"/>
        <v>OK</v>
      </c>
      <c r="N85" s="111"/>
      <c r="O85" s="111">
        <f t="shared" si="68"/>
        <v>0</v>
      </c>
      <c r="P85" s="112" t="str">
        <f t="shared" si="69"/>
        <v>OK</v>
      </c>
      <c r="Q85" s="111"/>
      <c r="R85" s="111">
        <f t="shared" si="70"/>
        <v>0</v>
      </c>
      <c r="S85" s="112" t="str">
        <f t="shared" si="71"/>
        <v>OK</v>
      </c>
      <c r="T85" s="1"/>
      <c r="U85" s="1"/>
      <c r="V85" s="1"/>
      <c r="W85" s="1"/>
      <c r="X85" s="1"/>
      <c r="Y85" s="1"/>
      <c r="Z85" s="1"/>
    </row>
    <row r="86" spans="1:26" ht="12.75" customHeight="1">
      <c r="A86" s="140" t="s">
        <v>215</v>
      </c>
      <c r="B86" s="140">
        <v>37</v>
      </c>
      <c r="C86" s="117" t="s">
        <v>216</v>
      </c>
      <c r="D86" s="116" t="s">
        <v>79</v>
      </c>
      <c r="E86" s="118">
        <v>32</v>
      </c>
      <c r="F86" s="119">
        <v>71370</v>
      </c>
      <c r="G86" s="110">
        <f t="shared" si="63"/>
        <v>2283840</v>
      </c>
      <c r="H86" s="111">
        <v>71370</v>
      </c>
      <c r="I86" s="111">
        <f t="shared" si="64"/>
        <v>2283840</v>
      </c>
      <c r="J86" s="112" t="str">
        <f t="shared" si="65"/>
        <v>OK</v>
      </c>
      <c r="K86" s="111"/>
      <c r="L86" s="111">
        <f t="shared" si="66"/>
        <v>0</v>
      </c>
      <c r="M86" s="112" t="str">
        <f t="shared" si="67"/>
        <v>OK</v>
      </c>
      <c r="N86" s="111"/>
      <c r="O86" s="111">
        <f t="shared" si="68"/>
        <v>0</v>
      </c>
      <c r="P86" s="112" t="str">
        <f t="shared" si="69"/>
        <v>OK</v>
      </c>
      <c r="Q86" s="111"/>
      <c r="R86" s="111">
        <f t="shared" si="70"/>
        <v>0</v>
      </c>
      <c r="S86" s="112" t="str">
        <f t="shared" si="71"/>
        <v>OK</v>
      </c>
      <c r="T86" s="1"/>
      <c r="U86" s="1"/>
      <c r="V86" s="1"/>
      <c r="W86" s="1"/>
      <c r="X86" s="1"/>
      <c r="Y86" s="1"/>
      <c r="Z86" s="1"/>
    </row>
    <row r="87" spans="1:26" ht="12.75" customHeight="1">
      <c r="A87" s="135"/>
      <c r="B87" s="135"/>
      <c r="C87" s="136" t="s">
        <v>102</v>
      </c>
      <c r="D87" s="137"/>
      <c r="E87" s="138"/>
      <c r="F87" s="139"/>
      <c r="G87" s="110"/>
      <c r="H87" s="111"/>
      <c r="I87" s="111"/>
      <c r="J87" s="112"/>
      <c r="K87" s="111"/>
      <c r="L87" s="111"/>
      <c r="M87" s="112"/>
      <c r="N87" s="111"/>
      <c r="O87" s="111"/>
      <c r="P87" s="112"/>
      <c r="Q87" s="111"/>
      <c r="R87" s="111"/>
      <c r="S87" s="112"/>
      <c r="T87" s="1"/>
      <c r="U87" s="1"/>
      <c r="V87" s="1"/>
      <c r="W87" s="1"/>
      <c r="X87" s="1"/>
      <c r="Y87" s="1"/>
      <c r="Z87" s="1"/>
    </row>
    <row r="88" spans="1:26" ht="12.75" customHeight="1">
      <c r="A88" s="135">
        <v>10</v>
      </c>
      <c r="B88" s="135"/>
      <c r="C88" s="136" t="s">
        <v>217</v>
      </c>
      <c r="D88" s="137"/>
      <c r="E88" s="138"/>
      <c r="F88" s="139"/>
      <c r="G88" s="110"/>
      <c r="H88" s="111"/>
      <c r="I88" s="111"/>
      <c r="J88" s="112"/>
      <c r="K88" s="111"/>
      <c r="L88" s="111"/>
      <c r="M88" s="112"/>
      <c r="N88" s="111"/>
      <c r="O88" s="111"/>
      <c r="P88" s="112"/>
      <c r="Q88" s="111"/>
      <c r="R88" s="111"/>
      <c r="S88" s="112"/>
      <c r="T88" s="1"/>
      <c r="U88" s="1"/>
      <c r="V88" s="1"/>
      <c r="W88" s="1"/>
      <c r="X88" s="1"/>
      <c r="Y88" s="1"/>
      <c r="Z88" s="1"/>
    </row>
    <row r="89" spans="1:26" ht="12.75" customHeight="1">
      <c r="A89" s="140" t="s">
        <v>218</v>
      </c>
      <c r="B89" s="140">
        <v>94</v>
      </c>
      <c r="C89" s="117" t="s">
        <v>219</v>
      </c>
      <c r="D89" s="116" t="s">
        <v>146</v>
      </c>
      <c r="E89" s="118">
        <v>1113</v>
      </c>
      <c r="F89" s="119">
        <v>21780</v>
      </c>
      <c r="G89" s="110">
        <f t="shared" ref="G89:G100" si="72">ROUND($E89*F89,0)</f>
        <v>24241140</v>
      </c>
      <c r="H89" s="111">
        <v>21780</v>
      </c>
      <c r="I89" s="111">
        <f t="shared" ref="I89:I100" si="73">ROUND($E89*H89,0)</f>
        <v>24241140</v>
      </c>
      <c r="J89" s="112" t="str">
        <f t="shared" ref="J89:J100" si="74">+IF(H89&lt;=$F89,"OK","NO OK")</f>
        <v>OK</v>
      </c>
      <c r="K89" s="111"/>
      <c r="L89" s="111">
        <f t="shared" ref="L89:L100" si="75">ROUND($E89*K89,0)</f>
        <v>0</v>
      </c>
      <c r="M89" s="112" t="str">
        <f t="shared" ref="M89:M100" si="76">+IF(K89&lt;=$F89,"OK","NO OK")</f>
        <v>OK</v>
      </c>
      <c r="N89" s="111"/>
      <c r="O89" s="111">
        <f t="shared" ref="O89:O100" si="77">ROUND($E89*N89,0)</f>
        <v>0</v>
      </c>
      <c r="P89" s="112" t="str">
        <f t="shared" ref="P89:P100" si="78">+IF(N89&lt;=$F89,"OK","NO OK")</f>
        <v>OK</v>
      </c>
      <c r="Q89" s="111"/>
      <c r="R89" s="111">
        <f t="shared" ref="R89:R100" si="79">ROUND($E89*Q89,0)</f>
        <v>0</v>
      </c>
      <c r="S89" s="112" t="str">
        <f t="shared" ref="S89:S100" si="80">+IF(Q89&lt;=$F89,"OK","NO OK")</f>
        <v>OK</v>
      </c>
      <c r="T89" s="1"/>
      <c r="U89" s="1"/>
      <c r="V89" s="1"/>
      <c r="W89" s="1"/>
      <c r="X89" s="1"/>
      <c r="Y89" s="1"/>
      <c r="Z89" s="1"/>
    </row>
    <row r="90" spans="1:26" ht="12.75" customHeight="1">
      <c r="A90" s="140" t="s">
        <v>220</v>
      </c>
      <c r="B90" s="140">
        <v>95</v>
      </c>
      <c r="C90" s="117" t="s">
        <v>221</v>
      </c>
      <c r="D90" s="116" t="s">
        <v>146</v>
      </c>
      <c r="E90" s="118">
        <v>67</v>
      </c>
      <c r="F90" s="119">
        <v>21780</v>
      </c>
      <c r="G90" s="110">
        <f t="shared" si="72"/>
        <v>1459260</v>
      </c>
      <c r="H90" s="111">
        <v>21780</v>
      </c>
      <c r="I90" s="111">
        <f t="shared" si="73"/>
        <v>1459260</v>
      </c>
      <c r="J90" s="112" t="str">
        <f t="shared" si="74"/>
        <v>OK</v>
      </c>
      <c r="K90" s="111"/>
      <c r="L90" s="111">
        <f t="shared" si="75"/>
        <v>0</v>
      </c>
      <c r="M90" s="112" t="str">
        <f t="shared" si="76"/>
        <v>OK</v>
      </c>
      <c r="N90" s="111"/>
      <c r="O90" s="111">
        <f t="shared" si="77"/>
        <v>0</v>
      </c>
      <c r="P90" s="112" t="str">
        <f t="shared" si="78"/>
        <v>OK</v>
      </c>
      <c r="Q90" s="111"/>
      <c r="R90" s="111">
        <f t="shared" si="79"/>
        <v>0</v>
      </c>
      <c r="S90" s="112" t="str">
        <f t="shared" si="80"/>
        <v>OK</v>
      </c>
      <c r="T90" s="1"/>
      <c r="U90" s="1"/>
      <c r="V90" s="1"/>
      <c r="W90" s="1"/>
      <c r="X90" s="1"/>
      <c r="Y90" s="1"/>
      <c r="Z90" s="1"/>
    </row>
    <row r="91" spans="1:26" ht="12.75" customHeight="1">
      <c r="A91" s="140" t="s">
        <v>222</v>
      </c>
      <c r="B91" s="140">
        <v>96</v>
      </c>
      <c r="C91" s="117" t="s">
        <v>223</v>
      </c>
      <c r="D91" s="116" t="s">
        <v>146</v>
      </c>
      <c r="E91" s="118">
        <v>1712</v>
      </c>
      <c r="F91" s="119">
        <v>21780</v>
      </c>
      <c r="G91" s="110">
        <f t="shared" si="72"/>
        <v>37287360</v>
      </c>
      <c r="H91" s="111">
        <v>21780</v>
      </c>
      <c r="I91" s="111">
        <f t="shared" si="73"/>
        <v>37287360</v>
      </c>
      <c r="J91" s="112" t="str">
        <f t="shared" si="74"/>
        <v>OK</v>
      </c>
      <c r="K91" s="111"/>
      <c r="L91" s="111">
        <f t="shared" si="75"/>
        <v>0</v>
      </c>
      <c r="M91" s="112" t="str">
        <f t="shared" si="76"/>
        <v>OK</v>
      </c>
      <c r="N91" s="111"/>
      <c r="O91" s="111">
        <f t="shared" si="77"/>
        <v>0</v>
      </c>
      <c r="P91" s="112" t="str">
        <f t="shared" si="78"/>
        <v>OK</v>
      </c>
      <c r="Q91" s="111"/>
      <c r="R91" s="111">
        <f t="shared" si="79"/>
        <v>0</v>
      </c>
      <c r="S91" s="112" t="str">
        <f t="shared" si="80"/>
        <v>OK</v>
      </c>
      <c r="T91" s="1"/>
      <c r="U91" s="1"/>
      <c r="V91" s="1"/>
      <c r="W91" s="1"/>
      <c r="X91" s="1"/>
      <c r="Y91" s="1"/>
      <c r="Z91" s="1"/>
    </row>
    <row r="92" spans="1:26" ht="12.75" customHeight="1">
      <c r="A92" s="140" t="s">
        <v>224</v>
      </c>
      <c r="B92" s="140">
        <v>97</v>
      </c>
      <c r="C92" s="117" t="s">
        <v>225</v>
      </c>
      <c r="D92" s="116" t="s">
        <v>146</v>
      </c>
      <c r="E92" s="118">
        <v>205.05</v>
      </c>
      <c r="F92" s="119">
        <v>21780</v>
      </c>
      <c r="G92" s="110">
        <f t="shared" si="72"/>
        <v>4465989</v>
      </c>
      <c r="H92" s="111">
        <v>21780</v>
      </c>
      <c r="I92" s="111">
        <f t="shared" si="73"/>
        <v>4465989</v>
      </c>
      <c r="J92" s="112" t="str">
        <f t="shared" si="74"/>
        <v>OK</v>
      </c>
      <c r="K92" s="111"/>
      <c r="L92" s="111">
        <f t="shared" si="75"/>
        <v>0</v>
      </c>
      <c r="M92" s="112" t="str">
        <f t="shared" si="76"/>
        <v>OK</v>
      </c>
      <c r="N92" s="111"/>
      <c r="O92" s="111">
        <f t="shared" si="77"/>
        <v>0</v>
      </c>
      <c r="P92" s="112" t="str">
        <f t="shared" si="78"/>
        <v>OK</v>
      </c>
      <c r="Q92" s="111"/>
      <c r="R92" s="111">
        <f t="shared" si="79"/>
        <v>0</v>
      </c>
      <c r="S92" s="112" t="str">
        <f t="shared" si="80"/>
        <v>OK</v>
      </c>
      <c r="T92" s="1"/>
      <c r="U92" s="1"/>
      <c r="V92" s="1"/>
      <c r="W92" s="1"/>
      <c r="X92" s="1"/>
      <c r="Y92" s="1"/>
      <c r="Z92" s="1"/>
    </row>
    <row r="93" spans="1:26" ht="12.75" customHeight="1">
      <c r="A93" s="140" t="s">
        <v>226</v>
      </c>
      <c r="B93" s="140">
        <v>98</v>
      </c>
      <c r="C93" s="117" t="s">
        <v>227</v>
      </c>
      <c r="D93" s="116" t="s">
        <v>146</v>
      </c>
      <c r="E93" s="118">
        <v>1155</v>
      </c>
      <c r="F93" s="119">
        <v>21780</v>
      </c>
      <c r="G93" s="110">
        <f t="shared" si="72"/>
        <v>25155900</v>
      </c>
      <c r="H93" s="111">
        <v>21780</v>
      </c>
      <c r="I93" s="111">
        <f t="shared" si="73"/>
        <v>25155900</v>
      </c>
      <c r="J93" s="112" t="str">
        <f t="shared" si="74"/>
        <v>OK</v>
      </c>
      <c r="K93" s="111"/>
      <c r="L93" s="111">
        <f t="shared" si="75"/>
        <v>0</v>
      </c>
      <c r="M93" s="112" t="str">
        <f t="shared" si="76"/>
        <v>OK</v>
      </c>
      <c r="N93" s="111"/>
      <c r="O93" s="111">
        <f t="shared" si="77"/>
        <v>0</v>
      </c>
      <c r="P93" s="112" t="str">
        <f t="shared" si="78"/>
        <v>OK</v>
      </c>
      <c r="Q93" s="111"/>
      <c r="R93" s="111">
        <f t="shared" si="79"/>
        <v>0</v>
      </c>
      <c r="S93" s="112" t="str">
        <f t="shared" si="80"/>
        <v>OK</v>
      </c>
      <c r="T93" s="1"/>
      <c r="U93" s="1"/>
      <c r="V93" s="1"/>
      <c r="W93" s="1"/>
      <c r="X93" s="1"/>
      <c r="Y93" s="1"/>
      <c r="Z93" s="1"/>
    </row>
    <row r="94" spans="1:26" ht="12.75" customHeight="1">
      <c r="A94" s="140" t="s">
        <v>228</v>
      </c>
      <c r="B94" s="140">
        <v>38</v>
      </c>
      <c r="C94" s="117" t="s">
        <v>229</v>
      </c>
      <c r="D94" s="116" t="s">
        <v>87</v>
      </c>
      <c r="E94" s="118">
        <v>540.20000000000005</v>
      </c>
      <c r="F94" s="119">
        <v>119012</v>
      </c>
      <c r="G94" s="110">
        <f t="shared" si="72"/>
        <v>64290282</v>
      </c>
      <c r="H94" s="111">
        <v>119012</v>
      </c>
      <c r="I94" s="111">
        <f t="shared" si="73"/>
        <v>64290282</v>
      </c>
      <c r="J94" s="112" t="str">
        <f t="shared" si="74"/>
        <v>OK</v>
      </c>
      <c r="K94" s="111"/>
      <c r="L94" s="111">
        <f t="shared" si="75"/>
        <v>0</v>
      </c>
      <c r="M94" s="112" t="str">
        <f t="shared" si="76"/>
        <v>OK</v>
      </c>
      <c r="N94" s="111"/>
      <c r="O94" s="111">
        <f t="shared" si="77"/>
        <v>0</v>
      </c>
      <c r="P94" s="112" t="str">
        <f t="shared" si="78"/>
        <v>OK</v>
      </c>
      <c r="Q94" s="111"/>
      <c r="R94" s="111">
        <f t="shared" si="79"/>
        <v>0</v>
      </c>
      <c r="S94" s="112" t="str">
        <f t="shared" si="80"/>
        <v>OK</v>
      </c>
      <c r="T94" s="1"/>
      <c r="U94" s="1"/>
      <c r="V94" s="1"/>
      <c r="W94" s="1"/>
      <c r="X94" s="1"/>
      <c r="Y94" s="1"/>
      <c r="Z94" s="1"/>
    </row>
    <row r="95" spans="1:26" ht="12.75" customHeight="1">
      <c r="A95" s="140" t="s">
        <v>230</v>
      </c>
      <c r="B95" s="140">
        <v>39</v>
      </c>
      <c r="C95" s="117" t="s">
        <v>231</v>
      </c>
      <c r="D95" s="116" t="s">
        <v>146</v>
      </c>
      <c r="E95" s="118">
        <v>231.73</v>
      </c>
      <c r="F95" s="119">
        <v>21780</v>
      </c>
      <c r="G95" s="110">
        <f t="shared" si="72"/>
        <v>5047079</v>
      </c>
      <c r="H95" s="111">
        <v>21780</v>
      </c>
      <c r="I95" s="111">
        <f t="shared" si="73"/>
        <v>5047079</v>
      </c>
      <c r="J95" s="112" t="str">
        <f t="shared" si="74"/>
        <v>OK</v>
      </c>
      <c r="K95" s="111"/>
      <c r="L95" s="111">
        <f t="shared" si="75"/>
        <v>0</v>
      </c>
      <c r="M95" s="112" t="str">
        <f t="shared" si="76"/>
        <v>OK</v>
      </c>
      <c r="N95" s="111"/>
      <c r="O95" s="111">
        <f t="shared" si="77"/>
        <v>0</v>
      </c>
      <c r="P95" s="112" t="str">
        <f t="shared" si="78"/>
        <v>OK</v>
      </c>
      <c r="Q95" s="111"/>
      <c r="R95" s="111">
        <f t="shared" si="79"/>
        <v>0</v>
      </c>
      <c r="S95" s="112" t="str">
        <f t="shared" si="80"/>
        <v>OK</v>
      </c>
      <c r="T95" s="1"/>
      <c r="U95" s="1"/>
      <c r="V95" s="1"/>
      <c r="W95" s="1"/>
      <c r="X95" s="1"/>
      <c r="Y95" s="1"/>
      <c r="Z95" s="1"/>
    </row>
    <row r="96" spans="1:26" ht="12.75" customHeight="1">
      <c r="A96" s="140" t="s">
        <v>232</v>
      </c>
      <c r="B96" s="140">
        <v>100</v>
      </c>
      <c r="C96" s="117" t="s">
        <v>233</v>
      </c>
      <c r="D96" s="116" t="s">
        <v>146</v>
      </c>
      <c r="E96" s="118">
        <v>1134.7</v>
      </c>
      <c r="F96" s="119">
        <v>21780</v>
      </c>
      <c r="G96" s="110">
        <f t="shared" si="72"/>
        <v>24713766</v>
      </c>
      <c r="H96" s="111">
        <v>21780</v>
      </c>
      <c r="I96" s="111">
        <f t="shared" si="73"/>
        <v>24713766</v>
      </c>
      <c r="J96" s="112" t="str">
        <f t="shared" si="74"/>
        <v>OK</v>
      </c>
      <c r="K96" s="111"/>
      <c r="L96" s="111">
        <f t="shared" si="75"/>
        <v>0</v>
      </c>
      <c r="M96" s="112" t="str">
        <f t="shared" si="76"/>
        <v>OK</v>
      </c>
      <c r="N96" s="111"/>
      <c r="O96" s="111">
        <f t="shared" si="77"/>
        <v>0</v>
      </c>
      <c r="P96" s="112" t="str">
        <f t="shared" si="78"/>
        <v>OK</v>
      </c>
      <c r="Q96" s="111"/>
      <c r="R96" s="111">
        <f t="shared" si="79"/>
        <v>0</v>
      </c>
      <c r="S96" s="112" t="str">
        <f t="shared" si="80"/>
        <v>OK</v>
      </c>
      <c r="T96" s="1"/>
      <c r="U96" s="1"/>
      <c r="V96" s="1"/>
      <c r="W96" s="1"/>
      <c r="X96" s="1"/>
      <c r="Y96" s="1"/>
      <c r="Z96" s="1"/>
    </row>
    <row r="97" spans="1:26" ht="12.75" customHeight="1">
      <c r="A97" s="140" t="s">
        <v>234</v>
      </c>
      <c r="B97" s="140">
        <v>101</v>
      </c>
      <c r="C97" s="117" t="s">
        <v>216</v>
      </c>
      <c r="D97" s="116" t="s">
        <v>79</v>
      </c>
      <c r="E97" s="118">
        <v>28</v>
      </c>
      <c r="F97" s="119">
        <v>71370</v>
      </c>
      <c r="G97" s="110">
        <f t="shared" si="72"/>
        <v>1998360</v>
      </c>
      <c r="H97" s="111">
        <v>71370</v>
      </c>
      <c r="I97" s="111">
        <f t="shared" si="73"/>
        <v>1998360</v>
      </c>
      <c r="J97" s="112" t="str">
        <f t="shared" si="74"/>
        <v>OK</v>
      </c>
      <c r="K97" s="111"/>
      <c r="L97" s="111">
        <f t="shared" si="75"/>
        <v>0</v>
      </c>
      <c r="M97" s="112" t="str">
        <f t="shared" si="76"/>
        <v>OK</v>
      </c>
      <c r="N97" s="111"/>
      <c r="O97" s="111">
        <f t="shared" si="77"/>
        <v>0</v>
      </c>
      <c r="P97" s="112" t="str">
        <f t="shared" si="78"/>
        <v>OK</v>
      </c>
      <c r="Q97" s="111"/>
      <c r="R97" s="111">
        <f t="shared" si="79"/>
        <v>0</v>
      </c>
      <c r="S97" s="112" t="str">
        <f t="shared" si="80"/>
        <v>OK</v>
      </c>
      <c r="T97" s="1"/>
      <c r="U97" s="1"/>
      <c r="V97" s="1"/>
      <c r="W97" s="1"/>
      <c r="X97" s="1"/>
      <c r="Y97" s="1"/>
      <c r="Z97" s="1"/>
    </row>
    <row r="98" spans="1:26" ht="12.75" customHeight="1">
      <c r="A98" s="140" t="s">
        <v>235</v>
      </c>
      <c r="B98" s="140">
        <v>102</v>
      </c>
      <c r="C98" s="117" t="s">
        <v>236</v>
      </c>
      <c r="D98" s="116" t="s">
        <v>90</v>
      </c>
      <c r="E98" s="118">
        <v>147.44</v>
      </c>
      <c r="F98" s="119">
        <v>82382</v>
      </c>
      <c r="G98" s="110">
        <f t="shared" si="72"/>
        <v>12146402</v>
      </c>
      <c r="H98" s="111">
        <v>82382</v>
      </c>
      <c r="I98" s="111">
        <f t="shared" si="73"/>
        <v>12146402</v>
      </c>
      <c r="J98" s="112" t="str">
        <f t="shared" si="74"/>
        <v>OK</v>
      </c>
      <c r="K98" s="111"/>
      <c r="L98" s="111">
        <f t="shared" si="75"/>
        <v>0</v>
      </c>
      <c r="M98" s="112" t="str">
        <f t="shared" si="76"/>
        <v>OK</v>
      </c>
      <c r="N98" s="111"/>
      <c r="O98" s="111">
        <f t="shared" si="77"/>
        <v>0</v>
      </c>
      <c r="P98" s="112" t="str">
        <f t="shared" si="78"/>
        <v>OK</v>
      </c>
      <c r="Q98" s="111"/>
      <c r="R98" s="111">
        <f t="shared" si="79"/>
        <v>0</v>
      </c>
      <c r="S98" s="112" t="str">
        <f t="shared" si="80"/>
        <v>OK</v>
      </c>
      <c r="T98" s="1"/>
      <c r="U98" s="1"/>
      <c r="V98" s="1"/>
      <c r="W98" s="1"/>
      <c r="X98" s="1"/>
      <c r="Y98" s="1"/>
      <c r="Z98" s="1"/>
    </row>
    <row r="99" spans="1:26" ht="12.75" customHeight="1">
      <c r="A99" s="140" t="s">
        <v>237</v>
      </c>
      <c r="B99" s="140">
        <v>103</v>
      </c>
      <c r="C99" s="117" t="s">
        <v>238</v>
      </c>
      <c r="D99" s="116" t="s">
        <v>90</v>
      </c>
      <c r="E99" s="118">
        <v>108.96</v>
      </c>
      <c r="F99" s="119">
        <v>40478</v>
      </c>
      <c r="G99" s="110">
        <f t="shared" si="72"/>
        <v>4410483</v>
      </c>
      <c r="H99" s="111">
        <v>40478</v>
      </c>
      <c r="I99" s="111">
        <f t="shared" si="73"/>
        <v>4410483</v>
      </c>
      <c r="J99" s="112" t="str">
        <f t="shared" si="74"/>
        <v>OK</v>
      </c>
      <c r="K99" s="111"/>
      <c r="L99" s="111">
        <f t="shared" si="75"/>
        <v>0</v>
      </c>
      <c r="M99" s="112" t="str">
        <f t="shared" si="76"/>
        <v>OK</v>
      </c>
      <c r="N99" s="111"/>
      <c r="O99" s="111">
        <f t="shared" si="77"/>
        <v>0</v>
      </c>
      <c r="P99" s="112" t="str">
        <f t="shared" si="78"/>
        <v>OK</v>
      </c>
      <c r="Q99" s="111"/>
      <c r="R99" s="111">
        <f t="shared" si="79"/>
        <v>0</v>
      </c>
      <c r="S99" s="112" t="str">
        <f t="shared" si="80"/>
        <v>OK</v>
      </c>
      <c r="T99" s="1"/>
      <c r="U99" s="1"/>
      <c r="V99" s="1"/>
      <c r="W99" s="1"/>
      <c r="X99" s="1"/>
      <c r="Y99" s="1"/>
      <c r="Z99" s="1"/>
    </row>
    <row r="100" spans="1:26" ht="12.75" customHeight="1">
      <c r="A100" s="140" t="s">
        <v>239</v>
      </c>
      <c r="B100" s="140">
        <v>104</v>
      </c>
      <c r="C100" s="117" t="s">
        <v>240</v>
      </c>
      <c r="D100" s="116" t="s">
        <v>90</v>
      </c>
      <c r="E100" s="118">
        <v>256.39999999999998</v>
      </c>
      <c r="F100" s="119">
        <v>4995</v>
      </c>
      <c r="G100" s="110">
        <f t="shared" si="72"/>
        <v>1280718</v>
      </c>
      <c r="H100" s="111">
        <v>4995</v>
      </c>
      <c r="I100" s="111">
        <f t="shared" si="73"/>
        <v>1280718</v>
      </c>
      <c r="J100" s="112" t="str">
        <f t="shared" si="74"/>
        <v>OK</v>
      </c>
      <c r="K100" s="111"/>
      <c r="L100" s="111">
        <f t="shared" si="75"/>
        <v>0</v>
      </c>
      <c r="M100" s="112" t="str">
        <f t="shared" si="76"/>
        <v>OK</v>
      </c>
      <c r="N100" s="111"/>
      <c r="O100" s="111">
        <f t="shared" si="77"/>
        <v>0</v>
      </c>
      <c r="P100" s="112" t="str">
        <f t="shared" si="78"/>
        <v>OK</v>
      </c>
      <c r="Q100" s="111"/>
      <c r="R100" s="111">
        <f t="shared" si="79"/>
        <v>0</v>
      </c>
      <c r="S100" s="112" t="str">
        <f t="shared" si="80"/>
        <v>OK</v>
      </c>
      <c r="T100" s="1"/>
      <c r="U100" s="1"/>
      <c r="V100" s="1"/>
      <c r="W100" s="1"/>
      <c r="X100" s="1"/>
      <c r="Y100" s="1"/>
      <c r="Z100" s="1"/>
    </row>
    <row r="101" spans="1:26" ht="12.75" customHeight="1">
      <c r="A101" s="135"/>
      <c r="B101" s="135"/>
      <c r="C101" s="136" t="s">
        <v>102</v>
      </c>
      <c r="D101" s="141"/>
      <c r="E101" s="142"/>
      <c r="F101" s="143"/>
      <c r="G101" s="110"/>
      <c r="H101" s="111"/>
      <c r="I101" s="111"/>
      <c r="J101" s="112"/>
      <c r="K101" s="111"/>
      <c r="L101" s="111"/>
      <c r="M101" s="112"/>
      <c r="N101" s="111"/>
      <c r="O101" s="111"/>
      <c r="P101" s="112"/>
      <c r="Q101" s="111"/>
      <c r="R101" s="111"/>
      <c r="S101" s="112"/>
      <c r="T101" s="1"/>
      <c r="U101" s="1"/>
      <c r="V101" s="1"/>
      <c r="W101" s="1"/>
      <c r="X101" s="1"/>
      <c r="Y101" s="1"/>
      <c r="Z101" s="1"/>
    </row>
    <row r="102" spans="1:26" ht="12.75" customHeight="1">
      <c r="A102" s="144" t="s">
        <v>241</v>
      </c>
      <c r="B102" s="144"/>
      <c r="C102" s="145" t="s">
        <v>242</v>
      </c>
      <c r="D102" s="146"/>
      <c r="E102" s="147"/>
      <c r="F102" s="148"/>
      <c r="G102" s="110"/>
      <c r="H102" s="111"/>
      <c r="I102" s="111"/>
      <c r="J102" s="112"/>
      <c r="K102" s="111"/>
      <c r="L102" s="111"/>
      <c r="M102" s="112"/>
      <c r="N102" s="111"/>
      <c r="O102" s="111"/>
      <c r="P102" s="112"/>
      <c r="Q102" s="111"/>
      <c r="R102" s="111"/>
      <c r="S102" s="112"/>
      <c r="T102" s="1"/>
      <c r="U102" s="1"/>
      <c r="V102" s="1"/>
      <c r="W102" s="1"/>
      <c r="X102" s="1"/>
      <c r="Y102" s="1"/>
      <c r="Z102" s="1"/>
    </row>
    <row r="103" spans="1:26" ht="12.75" customHeight="1">
      <c r="A103" s="149">
        <v>11</v>
      </c>
      <c r="B103" s="149"/>
      <c r="C103" s="150" t="s">
        <v>243</v>
      </c>
      <c r="D103" s="151"/>
      <c r="E103" s="152"/>
      <c r="F103" s="153"/>
      <c r="G103" s="110"/>
      <c r="H103" s="111"/>
      <c r="I103" s="111"/>
      <c r="J103" s="112"/>
      <c r="K103" s="111"/>
      <c r="L103" s="111"/>
      <c r="M103" s="112"/>
      <c r="N103" s="111"/>
      <c r="O103" s="111"/>
      <c r="P103" s="112"/>
      <c r="Q103" s="111"/>
      <c r="R103" s="111"/>
      <c r="S103" s="112"/>
      <c r="T103" s="1"/>
      <c r="U103" s="1"/>
      <c r="V103" s="1"/>
      <c r="W103" s="1"/>
      <c r="X103" s="1"/>
      <c r="Y103" s="1"/>
      <c r="Z103" s="1"/>
    </row>
    <row r="104" spans="1:26" ht="12.75" customHeight="1">
      <c r="A104" s="116" t="s">
        <v>244</v>
      </c>
      <c r="B104" s="116">
        <v>60</v>
      </c>
      <c r="C104" s="117" t="s">
        <v>245</v>
      </c>
      <c r="D104" s="116" t="s">
        <v>87</v>
      </c>
      <c r="E104" s="118">
        <v>565.94000000000005</v>
      </c>
      <c r="F104" s="119">
        <v>6709</v>
      </c>
      <c r="G104" s="110">
        <f t="shared" ref="G104:G115" si="81">ROUND($E104*F104,0)</f>
        <v>3796891</v>
      </c>
      <c r="H104" s="111">
        <v>6709</v>
      </c>
      <c r="I104" s="111">
        <f t="shared" ref="I104:I115" si="82">ROUND($E104*H104,0)</f>
        <v>3796891</v>
      </c>
      <c r="J104" s="112" t="str">
        <f t="shared" ref="J104:J115" si="83">+IF(H104&lt;=$F104,"OK","NO OK")</f>
        <v>OK</v>
      </c>
      <c r="K104" s="111"/>
      <c r="L104" s="111">
        <f t="shared" ref="L104:L115" si="84">ROUND($E104*K104,0)</f>
        <v>0</v>
      </c>
      <c r="M104" s="112" t="str">
        <f t="shared" ref="M104:M115" si="85">+IF(K104&lt;=$F104,"OK","NO OK")</f>
        <v>OK</v>
      </c>
      <c r="N104" s="111"/>
      <c r="O104" s="111">
        <f t="shared" ref="O104:O115" si="86">ROUND($E104*N104,0)</f>
        <v>0</v>
      </c>
      <c r="P104" s="112" t="str">
        <f t="shared" ref="P104:P115" si="87">+IF(N104&lt;=$F104,"OK","NO OK")</f>
        <v>OK</v>
      </c>
      <c r="Q104" s="111"/>
      <c r="R104" s="111">
        <f t="shared" ref="R104:R115" si="88">ROUND($E104*Q104,0)</f>
        <v>0</v>
      </c>
      <c r="S104" s="112" t="str">
        <f t="shared" ref="S104:S115" si="89">+IF(Q104&lt;=$F104,"OK","NO OK")</f>
        <v>OK</v>
      </c>
      <c r="T104" s="1"/>
      <c r="U104" s="1"/>
      <c r="V104" s="1"/>
      <c r="W104" s="1"/>
      <c r="X104" s="1"/>
      <c r="Y104" s="1"/>
      <c r="Z104" s="1"/>
    </row>
    <row r="105" spans="1:26" ht="12.75" customHeight="1">
      <c r="A105" s="116" t="s">
        <v>246</v>
      </c>
      <c r="B105" s="116">
        <v>61</v>
      </c>
      <c r="C105" s="117" t="s">
        <v>247</v>
      </c>
      <c r="D105" s="116" t="s">
        <v>97</v>
      </c>
      <c r="E105" s="118">
        <v>424.46</v>
      </c>
      <c r="F105" s="119">
        <v>25542</v>
      </c>
      <c r="G105" s="110">
        <f t="shared" si="81"/>
        <v>10841557</v>
      </c>
      <c r="H105" s="111">
        <v>25542</v>
      </c>
      <c r="I105" s="111">
        <f t="shared" si="82"/>
        <v>10841557</v>
      </c>
      <c r="J105" s="112" t="str">
        <f t="shared" si="83"/>
        <v>OK</v>
      </c>
      <c r="K105" s="111"/>
      <c r="L105" s="111">
        <f t="shared" si="84"/>
        <v>0</v>
      </c>
      <c r="M105" s="112" t="str">
        <f t="shared" si="85"/>
        <v>OK</v>
      </c>
      <c r="N105" s="111"/>
      <c r="O105" s="111">
        <f t="shared" si="86"/>
        <v>0</v>
      </c>
      <c r="P105" s="112" t="str">
        <f t="shared" si="87"/>
        <v>OK</v>
      </c>
      <c r="Q105" s="111"/>
      <c r="R105" s="111">
        <f t="shared" si="88"/>
        <v>0</v>
      </c>
      <c r="S105" s="112" t="str">
        <f t="shared" si="89"/>
        <v>OK</v>
      </c>
      <c r="T105" s="1"/>
      <c r="U105" s="1"/>
      <c r="V105" s="1"/>
      <c r="W105" s="1"/>
      <c r="X105" s="1"/>
      <c r="Y105" s="1"/>
      <c r="Z105" s="1"/>
    </row>
    <row r="106" spans="1:26" ht="12.75" customHeight="1">
      <c r="A106" s="116" t="s">
        <v>248</v>
      </c>
      <c r="B106" s="116">
        <v>62</v>
      </c>
      <c r="C106" s="117" t="s">
        <v>249</v>
      </c>
      <c r="D106" s="116" t="s">
        <v>97</v>
      </c>
      <c r="E106" s="118">
        <v>169.78</v>
      </c>
      <c r="F106" s="119">
        <v>129940</v>
      </c>
      <c r="G106" s="110">
        <f t="shared" si="81"/>
        <v>22061213</v>
      </c>
      <c r="H106" s="111">
        <v>129940</v>
      </c>
      <c r="I106" s="111">
        <f t="shared" si="82"/>
        <v>22061213</v>
      </c>
      <c r="J106" s="112" t="str">
        <f t="shared" si="83"/>
        <v>OK</v>
      </c>
      <c r="K106" s="111"/>
      <c r="L106" s="111">
        <f t="shared" si="84"/>
        <v>0</v>
      </c>
      <c r="M106" s="112" t="str">
        <f t="shared" si="85"/>
        <v>OK</v>
      </c>
      <c r="N106" s="111"/>
      <c r="O106" s="111">
        <f t="shared" si="86"/>
        <v>0</v>
      </c>
      <c r="P106" s="112" t="str">
        <f t="shared" si="87"/>
        <v>OK</v>
      </c>
      <c r="Q106" s="111"/>
      <c r="R106" s="111">
        <f t="shared" si="88"/>
        <v>0</v>
      </c>
      <c r="S106" s="112" t="str">
        <f t="shared" si="89"/>
        <v>OK</v>
      </c>
      <c r="T106" s="1"/>
      <c r="U106" s="1"/>
      <c r="V106" s="1"/>
      <c r="W106" s="1"/>
      <c r="X106" s="1"/>
      <c r="Y106" s="1"/>
      <c r="Z106" s="1"/>
    </row>
    <row r="107" spans="1:26" ht="12.75" customHeight="1">
      <c r="A107" s="116" t="s">
        <v>250</v>
      </c>
      <c r="B107" s="116">
        <v>8</v>
      </c>
      <c r="C107" s="117" t="s">
        <v>107</v>
      </c>
      <c r="D107" s="116" t="s">
        <v>97</v>
      </c>
      <c r="E107" s="118">
        <v>84.89</v>
      </c>
      <c r="F107" s="119">
        <v>133901</v>
      </c>
      <c r="G107" s="110">
        <f t="shared" si="81"/>
        <v>11366856</v>
      </c>
      <c r="H107" s="111">
        <v>133901</v>
      </c>
      <c r="I107" s="111">
        <f t="shared" si="82"/>
        <v>11366856</v>
      </c>
      <c r="J107" s="112" t="str">
        <f t="shared" si="83"/>
        <v>OK</v>
      </c>
      <c r="K107" s="111"/>
      <c r="L107" s="111">
        <f t="shared" si="84"/>
        <v>0</v>
      </c>
      <c r="M107" s="112" t="str">
        <f t="shared" si="85"/>
        <v>OK</v>
      </c>
      <c r="N107" s="111"/>
      <c r="O107" s="111">
        <f t="shared" si="86"/>
        <v>0</v>
      </c>
      <c r="P107" s="112" t="str">
        <f t="shared" si="87"/>
        <v>OK</v>
      </c>
      <c r="Q107" s="111"/>
      <c r="R107" s="111">
        <f t="shared" si="88"/>
        <v>0</v>
      </c>
      <c r="S107" s="112" t="str">
        <f t="shared" si="89"/>
        <v>OK</v>
      </c>
      <c r="T107" s="1"/>
      <c r="U107" s="1"/>
      <c r="V107" s="1"/>
      <c r="W107" s="1"/>
      <c r="X107" s="1"/>
      <c r="Y107" s="1"/>
      <c r="Z107" s="1"/>
    </row>
    <row r="108" spans="1:26" ht="12.75" customHeight="1">
      <c r="A108" s="116" t="s">
        <v>251</v>
      </c>
      <c r="B108" s="116">
        <v>64</v>
      </c>
      <c r="C108" s="117" t="s">
        <v>252</v>
      </c>
      <c r="D108" s="116" t="s">
        <v>97</v>
      </c>
      <c r="E108" s="118">
        <v>169.78</v>
      </c>
      <c r="F108" s="119">
        <v>129940</v>
      </c>
      <c r="G108" s="110">
        <f t="shared" si="81"/>
        <v>22061213</v>
      </c>
      <c r="H108" s="111">
        <v>129940</v>
      </c>
      <c r="I108" s="111">
        <f t="shared" si="82"/>
        <v>22061213</v>
      </c>
      <c r="J108" s="112" t="str">
        <f t="shared" si="83"/>
        <v>OK</v>
      </c>
      <c r="K108" s="111"/>
      <c r="L108" s="111">
        <f t="shared" si="84"/>
        <v>0</v>
      </c>
      <c r="M108" s="112" t="str">
        <f t="shared" si="85"/>
        <v>OK</v>
      </c>
      <c r="N108" s="111"/>
      <c r="O108" s="111">
        <f t="shared" si="86"/>
        <v>0</v>
      </c>
      <c r="P108" s="112" t="str">
        <f t="shared" si="87"/>
        <v>OK</v>
      </c>
      <c r="Q108" s="111"/>
      <c r="R108" s="111">
        <f t="shared" si="88"/>
        <v>0</v>
      </c>
      <c r="S108" s="112" t="str">
        <f t="shared" si="89"/>
        <v>OK</v>
      </c>
      <c r="T108" s="1"/>
      <c r="U108" s="1"/>
      <c r="V108" s="1"/>
      <c r="W108" s="1"/>
      <c r="X108" s="1"/>
      <c r="Y108" s="1"/>
      <c r="Z108" s="1"/>
    </row>
    <row r="109" spans="1:26" ht="12.75" customHeight="1">
      <c r="A109" s="116" t="s">
        <v>253</v>
      </c>
      <c r="B109" s="116">
        <v>74</v>
      </c>
      <c r="C109" s="117" t="s">
        <v>254</v>
      </c>
      <c r="D109" s="116" t="s">
        <v>97</v>
      </c>
      <c r="E109" s="118">
        <v>29.62</v>
      </c>
      <c r="F109" s="119">
        <v>678419</v>
      </c>
      <c r="G109" s="110">
        <f t="shared" si="81"/>
        <v>20094771</v>
      </c>
      <c r="H109" s="111">
        <v>678419</v>
      </c>
      <c r="I109" s="111">
        <f t="shared" si="82"/>
        <v>20094771</v>
      </c>
      <c r="J109" s="112" t="str">
        <f t="shared" si="83"/>
        <v>OK</v>
      </c>
      <c r="K109" s="111"/>
      <c r="L109" s="111">
        <f t="shared" si="84"/>
        <v>0</v>
      </c>
      <c r="M109" s="112" t="str">
        <f t="shared" si="85"/>
        <v>OK</v>
      </c>
      <c r="N109" s="111"/>
      <c r="O109" s="111">
        <f t="shared" si="86"/>
        <v>0</v>
      </c>
      <c r="P109" s="112" t="str">
        <f t="shared" si="87"/>
        <v>OK</v>
      </c>
      <c r="Q109" s="111"/>
      <c r="R109" s="111">
        <f t="shared" si="88"/>
        <v>0</v>
      </c>
      <c r="S109" s="112" t="str">
        <f t="shared" si="89"/>
        <v>OK</v>
      </c>
      <c r="T109" s="1"/>
      <c r="U109" s="1"/>
      <c r="V109" s="1"/>
      <c r="W109" s="1"/>
      <c r="X109" s="1"/>
      <c r="Y109" s="1"/>
      <c r="Z109" s="1"/>
    </row>
    <row r="110" spans="1:26" ht="12.75" customHeight="1">
      <c r="A110" s="116" t="s">
        <v>255</v>
      </c>
      <c r="B110" s="116">
        <v>84</v>
      </c>
      <c r="C110" s="117" t="s">
        <v>256</v>
      </c>
      <c r="D110" s="116" t="s">
        <v>146</v>
      </c>
      <c r="E110" s="118">
        <v>1939</v>
      </c>
      <c r="F110" s="119">
        <v>4946</v>
      </c>
      <c r="G110" s="110">
        <f t="shared" si="81"/>
        <v>9590294</v>
      </c>
      <c r="H110" s="111">
        <v>4946</v>
      </c>
      <c r="I110" s="111">
        <f t="shared" si="82"/>
        <v>9590294</v>
      </c>
      <c r="J110" s="112" t="str">
        <f t="shared" si="83"/>
        <v>OK</v>
      </c>
      <c r="K110" s="111"/>
      <c r="L110" s="111">
        <f t="shared" si="84"/>
        <v>0</v>
      </c>
      <c r="M110" s="112" t="str">
        <f t="shared" si="85"/>
        <v>OK</v>
      </c>
      <c r="N110" s="111"/>
      <c r="O110" s="111">
        <f t="shared" si="86"/>
        <v>0</v>
      </c>
      <c r="P110" s="112" t="str">
        <f t="shared" si="87"/>
        <v>OK</v>
      </c>
      <c r="Q110" s="111"/>
      <c r="R110" s="111">
        <f t="shared" si="88"/>
        <v>0</v>
      </c>
      <c r="S110" s="112" t="str">
        <f t="shared" si="89"/>
        <v>OK</v>
      </c>
      <c r="T110" s="1"/>
      <c r="U110" s="1"/>
      <c r="V110" s="1"/>
      <c r="W110" s="1"/>
      <c r="X110" s="1"/>
      <c r="Y110" s="1"/>
      <c r="Z110" s="1"/>
    </row>
    <row r="111" spans="1:26" ht="12.75" customHeight="1">
      <c r="A111" s="116" t="s">
        <v>257</v>
      </c>
      <c r="B111" s="116">
        <v>40</v>
      </c>
      <c r="C111" s="117" t="s">
        <v>258</v>
      </c>
      <c r="D111" s="116" t="s">
        <v>87</v>
      </c>
      <c r="E111" s="118">
        <v>54</v>
      </c>
      <c r="F111" s="119">
        <v>30113</v>
      </c>
      <c r="G111" s="110">
        <f t="shared" si="81"/>
        <v>1626102</v>
      </c>
      <c r="H111" s="111">
        <v>30113</v>
      </c>
      <c r="I111" s="111">
        <f t="shared" si="82"/>
        <v>1626102</v>
      </c>
      <c r="J111" s="112" t="str">
        <f t="shared" si="83"/>
        <v>OK</v>
      </c>
      <c r="K111" s="111"/>
      <c r="L111" s="111">
        <f t="shared" si="84"/>
        <v>0</v>
      </c>
      <c r="M111" s="112" t="str">
        <f t="shared" si="85"/>
        <v>OK</v>
      </c>
      <c r="N111" s="111"/>
      <c r="O111" s="111">
        <f t="shared" si="86"/>
        <v>0</v>
      </c>
      <c r="P111" s="112" t="str">
        <f t="shared" si="87"/>
        <v>OK</v>
      </c>
      <c r="Q111" s="111"/>
      <c r="R111" s="111">
        <f t="shared" si="88"/>
        <v>0</v>
      </c>
      <c r="S111" s="112" t="str">
        <f t="shared" si="89"/>
        <v>OK</v>
      </c>
      <c r="T111" s="1"/>
      <c r="U111" s="1"/>
      <c r="V111" s="1"/>
      <c r="W111" s="1"/>
      <c r="X111" s="1"/>
      <c r="Y111" s="1"/>
      <c r="Z111" s="1"/>
    </row>
    <row r="112" spans="1:26" ht="12.75" customHeight="1">
      <c r="A112" s="116" t="s">
        <v>259</v>
      </c>
      <c r="B112" s="116">
        <v>6</v>
      </c>
      <c r="C112" s="117" t="s">
        <v>101</v>
      </c>
      <c r="D112" s="116" t="s">
        <v>97</v>
      </c>
      <c r="E112" s="118">
        <v>551.79999999999995</v>
      </c>
      <c r="F112" s="119">
        <v>24780</v>
      </c>
      <c r="G112" s="110">
        <f t="shared" si="81"/>
        <v>13673604</v>
      </c>
      <c r="H112" s="111">
        <v>24780</v>
      </c>
      <c r="I112" s="111">
        <f t="shared" si="82"/>
        <v>13673604</v>
      </c>
      <c r="J112" s="112" t="str">
        <f t="shared" si="83"/>
        <v>OK</v>
      </c>
      <c r="K112" s="111"/>
      <c r="L112" s="111">
        <f t="shared" si="84"/>
        <v>0</v>
      </c>
      <c r="M112" s="112" t="str">
        <f t="shared" si="85"/>
        <v>OK</v>
      </c>
      <c r="N112" s="111"/>
      <c r="O112" s="111">
        <f t="shared" si="86"/>
        <v>0</v>
      </c>
      <c r="P112" s="112" t="str">
        <f t="shared" si="87"/>
        <v>OK</v>
      </c>
      <c r="Q112" s="111"/>
      <c r="R112" s="111">
        <f t="shared" si="88"/>
        <v>0</v>
      </c>
      <c r="S112" s="112" t="str">
        <f t="shared" si="89"/>
        <v>OK</v>
      </c>
      <c r="T112" s="1"/>
      <c r="U112" s="1"/>
      <c r="V112" s="1"/>
      <c r="W112" s="1"/>
      <c r="X112" s="1"/>
      <c r="Y112" s="1"/>
      <c r="Z112" s="1"/>
    </row>
    <row r="113" spans="1:26" ht="12.75" customHeight="1">
      <c r="A113" s="116" t="s">
        <v>260</v>
      </c>
      <c r="B113" s="116">
        <v>59</v>
      </c>
      <c r="C113" s="117" t="s">
        <v>261</v>
      </c>
      <c r="D113" s="116" t="s">
        <v>87</v>
      </c>
      <c r="E113" s="118">
        <v>47.62</v>
      </c>
      <c r="F113" s="119">
        <v>17057</v>
      </c>
      <c r="G113" s="110">
        <f t="shared" si="81"/>
        <v>812254</v>
      </c>
      <c r="H113" s="111">
        <v>17057</v>
      </c>
      <c r="I113" s="111">
        <f t="shared" si="82"/>
        <v>812254</v>
      </c>
      <c r="J113" s="112" t="str">
        <f t="shared" si="83"/>
        <v>OK</v>
      </c>
      <c r="K113" s="111"/>
      <c r="L113" s="111">
        <f t="shared" si="84"/>
        <v>0</v>
      </c>
      <c r="M113" s="112" t="str">
        <f t="shared" si="85"/>
        <v>OK</v>
      </c>
      <c r="N113" s="111"/>
      <c r="O113" s="111">
        <f t="shared" si="86"/>
        <v>0</v>
      </c>
      <c r="P113" s="112" t="str">
        <f t="shared" si="87"/>
        <v>OK</v>
      </c>
      <c r="Q113" s="111"/>
      <c r="R113" s="111">
        <f t="shared" si="88"/>
        <v>0</v>
      </c>
      <c r="S113" s="112" t="str">
        <f t="shared" si="89"/>
        <v>OK</v>
      </c>
      <c r="T113" s="1"/>
      <c r="U113" s="1"/>
      <c r="V113" s="1"/>
      <c r="W113" s="1"/>
      <c r="X113" s="1"/>
      <c r="Y113" s="1"/>
      <c r="Z113" s="1"/>
    </row>
    <row r="114" spans="1:26" ht="12.75" customHeight="1">
      <c r="A114" s="116" t="s">
        <v>262</v>
      </c>
      <c r="B114" s="116">
        <v>105</v>
      </c>
      <c r="C114" s="117" t="s">
        <v>263</v>
      </c>
      <c r="D114" s="116" t="s">
        <v>87</v>
      </c>
      <c r="E114" s="118">
        <v>156.05000000000001</v>
      </c>
      <c r="F114" s="119">
        <v>44085</v>
      </c>
      <c r="G114" s="110">
        <f t="shared" si="81"/>
        <v>6879464</v>
      </c>
      <c r="H114" s="111">
        <v>44085</v>
      </c>
      <c r="I114" s="111">
        <f t="shared" si="82"/>
        <v>6879464</v>
      </c>
      <c r="J114" s="112" t="str">
        <f t="shared" si="83"/>
        <v>OK</v>
      </c>
      <c r="K114" s="111"/>
      <c r="L114" s="111">
        <f t="shared" si="84"/>
        <v>0</v>
      </c>
      <c r="M114" s="112" t="str">
        <f t="shared" si="85"/>
        <v>OK</v>
      </c>
      <c r="N114" s="111"/>
      <c r="O114" s="111">
        <f t="shared" si="86"/>
        <v>0</v>
      </c>
      <c r="P114" s="112" t="str">
        <f t="shared" si="87"/>
        <v>OK</v>
      </c>
      <c r="Q114" s="111"/>
      <c r="R114" s="111">
        <f t="shared" si="88"/>
        <v>0</v>
      </c>
      <c r="S114" s="112" t="str">
        <f t="shared" si="89"/>
        <v>OK</v>
      </c>
      <c r="T114" s="1"/>
      <c r="U114" s="1"/>
      <c r="V114" s="1"/>
      <c r="W114" s="1"/>
      <c r="X114" s="1"/>
      <c r="Y114" s="1"/>
      <c r="Z114" s="1"/>
    </row>
    <row r="115" spans="1:26" ht="12.75" customHeight="1">
      <c r="A115" s="116" t="s">
        <v>264</v>
      </c>
      <c r="B115" s="116">
        <v>106</v>
      </c>
      <c r="C115" s="117" t="s">
        <v>265</v>
      </c>
      <c r="D115" s="116" t="s">
        <v>97</v>
      </c>
      <c r="E115" s="118">
        <v>43.69</v>
      </c>
      <c r="F115" s="119">
        <v>24780</v>
      </c>
      <c r="G115" s="110">
        <f t="shared" si="81"/>
        <v>1082638</v>
      </c>
      <c r="H115" s="111">
        <v>24780</v>
      </c>
      <c r="I115" s="111">
        <f t="shared" si="82"/>
        <v>1082638</v>
      </c>
      <c r="J115" s="112" t="str">
        <f t="shared" si="83"/>
        <v>OK</v>
      </c>
      <c r="K115" s="111"/>
      <c r="L115" s="111">
        <f t="shared" si="84"/>
        <v>0</v>
      </c>
      <c r="M115" s="112" t="str">
        <f t="shared" si="85"/>
        <v>OK</v>
      </c>
      <c r="N115" s="111"/>
      <c r="O115" s="111">
        <f t="shared" si="86"/>
        <v>0</v>
      </c>
      <c r="P115" s="112" t="str">
        <f t="shared" si="87"/>
        <v>OK</v>
      </c>
      <c r="Q115" s="111"/>
      <c r="R115" s="111">
        <f t="shared" si="88"/>
        <v>0</v>
      </c>
      <c r="S115" s="112" t="str">
        <f t="shared" si="89"/>
        <v>OK</v>
      </c>
      <c r="T115" s="1"/>
      <c r="U115" s="1"/>
      <c r="V115" s="1"/>
      <c r="W115" s="1"/>
      <c r="X115" s="1"/>
      <c r="Y115" s="1"/>
      <c r="Z115" s="1"/>
    </row>
    <row r="116" spans="1:26" ht="12.75" customHeight="1">
      <c r="A116" s="149"/>
      <c r="B116" s="149"/>
      <c r="C116" s="154" t="s">
        <v>102</v>
      </c>
      <c r="D116" s="149"/>
      <c r="E116" s="155"/>
      <c r="F116" s="156"/>
      <c r="G116" s="110"/>
      <c r="H116" s="111"/>
      <c r="I116" s="111"/>
      <c r="J116" s="112"/>
      <c r="K116" s="111"/>
      <c r="L116" s="111"/>
      <c r="M116" s="112"/>
      <c r="N116" s="111"/>
      <c r="O116" s="111"/>
      <c r="P116" s="112"/>
      <c r="Q116" s="111"/>
      <c r="R116" s="111"/>
      <c r="S116" s="112"/>
      <c r="T116" s="1"/>
      <c r="U116" s="1"/>
      <c r="V116" s="1"/>
      <c r="W116" s="1"/>
      <c r="X116" s="1"/>
      <c r="Y116" s="1"/>
      <c r="Z116" s="1"/>
    </row>
    <row r="117" spans="1:26" ht="12.75" customHeight="1">
      <c r="A117" s="149">
        <v>12</v>
      </c>
      <c r="B117" s="149"/>
      <c r="C117" s="154" t="s">
        <v>266</v>
      </c>
      <c r="D117" s="151"/>
      <c r="E117" s="157"/>
      <c r="F117" s="153"/>
      <c r="G117" s="110"/>
      <c r="H117" s="111"/>
      <c r="I117" s="111"/>
      <c r="J117" s="112"/>
      <c r="K117" s="111"/>
      <c r="L117" s="111"/>
      <c r="M117" s="112"/>
      <c r="N117" s="111"/>
      <c r="O117" s="111"/>
      <c r="P117" s="112"/>
      <c r="Q117" s="111"/>
      <c r="R117" s="111"/>
      <c r="S117" s="112"/>
      <c r="T117" s="1"/>
      <c r="U117" s="1"/>
      <c r="V117" s="1"/>
      <c r="W117" s="1"/>
      <c r="X117" s="1"/>
      <c r="Y117" s="1"/>
      <c r="Z117" s="1"/>
    </row>
    <row r="118" spans="1:26" ht="12.75" customHeight="1">
      <c r="A118" s="116" t="s">
        <v>267</v>
      </c>
      <c r="B118" s="116">
        <v>60</v>
      </c>
      <c r="C118" s="117" t="s">
        <v>245</v>
      </c>
      <c r="D118" s="116" t="s">
        <v>87</v>
      </c>
      <c r="E118" s="118">
        <v>1945.98</v>
      </c>
      <c r="F118" s="119">
        <v>6709</v>
      </c>
      <c r="G118" s="110">
        <f t="shared" ref="G118:G128" si="90">ROUND($E118*F118,0)</f>
        <v>13055580</v>
      </c>
      <c r="H118" s="111">
        <v>6709</v>
      </c>
      <c r="I118" s="111">
        <f t="shared" ref="I118:I128" si="91">ROUND($E118*H118,0)</f>
        <v>13055580</v>
      </c>
      <c r="J118" s="112" t="str">
        <f t="shared" ref="J118:J128" si="92">+IF(H118&lt;=$F118,"OK","NO OK")</f>
        <v>OK</v>
      </c>
      <c r="K118" s="111"/>
      <c r="L118" s="111">
        <f t="shared" ref="L118:L128" si="93">ROUND($E118*K118,0)</f>
        <v>0</v>
      </c>
      <c r="M118" s="112" t="str">
        <f t="shared" ref="M118:M128" si="94">+IF(K118&lt;=$F118,"OK","NO OK")</f>
        <v>OK</v>
      </c>
      <c r="N118" s="111"/>
      <c r="O118" s="111">
        <f t="shared" ref="O118:O128" si="95">ROUND($E118*N118,0)</f>
        <v>0</v>
      </c>
      <c r="P118" s="112" t="str">
        <f t="shared" ref="P118:P128" si="96">+IF(N118&lt;=$F118,"OK","NO OK")</f>
        <v>OK</v>
      </c>
      <c r="Q118" s="111"/>
      <c r="R118" s="111">
        <f t="shared" ref="R118:R128" si="97">ROUND($E118*Q118,0)</f>
        <v>0</v>
      </c>
      <c r="S118" s="112" t="str">
        <f t="shared" ref="S118:S128" si="98">+IF(Q118&lt;=$F118,"OK","NO OK")</f>
        <v>OK</v>
      </c>
      <c r="T118" s="1"/>
      <c r="U118" s="1"/>
      <c r="V118" s="1"/>
      <c r="W118" s="1"/>
      <c r="X118" s="1"/>
      <c r="Y118" s="1"/>
      <c r="Z118" s="1"/>
    </row>
    <row r="119" spans="1:26" ht="12.75" customHeight="1">
      <c r="A119" s="116" t="s">
        <v>268</v>
      </c>
      <c r="B119" s="116">
        <v>89</v>
      </c>
      <c r="C119" s="117" t="s">
        <v>269</v>
      </c>
      <c r="D119" s="116" t="s">
        <v>97</v>
      </c>
      <c r="E119" s="118">
        <v>667.42</v>
      </c>
      <c r="F119" s="119">
        <v>11376</v>
      </c>
      <c r="G119" s="110">
        <f t="shared" si="90"/>
        <v>7592570</v>
      </c>
      <c r="H119" s="111">
        <v>11376</v>
      </c>
      <c r="I119" s="111">
        <f t="shared" si="91"/>
        <v>7592570</v>
      </c>
      <c r="J119" s="112" t="str">
        <f t="shared" si="92"/>
        <v>OK</v>
      </c>
      <c r="K119" s="111"/>
      <c r="L119" s="111">
        <f t="shared" si="93"/>
        <v>0</v>
      </c>
      <c r="M119" s="112" t="str">
        <f t="shared" si="94"/>
        <v>OK</v>
      </c>
      <c r="N119" s="111"/>
      <c r="O119" s="111">
        <f t="shared" si="95"/>
        <v>0</v>
      </c>
      <c r="P119" s="112" t="str">
        <f t="shared" si="96"/>
        <v>OK</v>
      </c>
      <c r="Q119" s="111"/>
      <c r="R119" s="111">
        <f t="shared" si="97"/>
        <v>0</v>
      </c>
      <c r="S119" s="112" t="str">
        <f t="shared" si="98"/>
        <v>OK</v>
      </c>
      <c r="T119" s="1"/>
      <c r="U119" s="1"/>
      <c r="V119" s="1"/>
      <c r="W119" s="1"/>
      <c r="X119" s="1"/>
      <c r="Y119" s="1"/>
      <c r="Z119" s="1"/>
    </row>
    <row r="120" spans="1:26" ht="12.75" customHeight="1">
      <c r="A120" s="116" t="s">
        <v>270</v>
      </c>
      <c r="B120" s="116">
        <v>63</v>
      </c>
      <c r="C120" s="117" t="s">
        <v>271</v>
      </c>
      <c r="D120" s="116" t="s">
        <v>97</v>
      </c>
      <c r="E120" s="118">
        <v>250.28</v>
      </c>
      <c r="F120" s="119">
        <v>129940</v>
      </c>
      <c r="G120" s="110">
        <f t="shared" si="90"/>
        <v>32521383</v>
      </c>
      <c r="H120" s="111">
        <v>129940</v>
      </c>
      <c r="I120" s="111">
        <f t="shared" si="91"/>
        <v>32521383</v>
      </c>
      <c r="J120" s="112" t="str">
        <f t="shared" si="92"/>
        <v>OK</v>
      </c>
      <c r="K120" s="111"/>
      <c r="L120" s="111">
        <f t="shared" si="93"/>
        <v>0</v>
      </c>
      <c r="M120" s="112" t="str">
        <f t="shared" si="94"/>
        <v>OK</v>
      </c>
      <c r="N120" s="111"/>
      <c r="O120" s="111">
        <f t="shared" si="95"/>
        <v>0</v>
      </c>
      <c r="P120" s="112" t="str">
        <f t="shared" si="96"/>
        <v>OK</v>
      </c>
      <c r="Q120" s="111"/>
      <c r="R120" s="111">
        <f t="shared" si="97"/>
        <v>0</v>
      </c>
      <c r="S120" s="112" t="str">
        <f t="shared" si="98"/>
        <v>OK</v>
      </c>
      <c r="T120" s="1"/>
      <c r="U120" s="1"/>
      <c r="V120" s="1"/>
      <c r="W120" s="1"/>
      <c r="X120" s="1"/>
      <c r="Y120" s="1"/>
      <c r="Z120" s="1"/>
    </row>
    <row r="121" spans="1:26" ht="12.75" customHeight="1">
      <c r="A121" s="116" t="s">
        <v>272</v>
      </c>
      <c r="B121" s="116">
        <v>109</v>
      </c>
      <c r="C121" s="117" t="s">
        <v>273</v>
      </c>
      <c r="D121" s="116" t="s">
        <v>97</v>
      </c>
      <c r="E121" s="118">
        <v>166.85</v>
      </c>
      <c r="F121" s="119">
        <v>133901</v>
      </c>
      <c r="G121" s="110">
        <f t="shared" si="90"/>
        <v>22341382</v>
      </c>
      <c r="H121" s="111">
        <v>133901</v>
      </c>
      <c r="I121" s="111">
        <f t="shared" si="91"/>
        <v>22341382</v>
      </c>
      <c r="J121" s="112" t="str">
        <f t="shared" si="92"/>
        <v>OK</v>
      </c>
      <c r="K121" s="111"/>
      <c r="L121" s="111">
        <f t="shared" si="93"/>
        <v>0</v>
      </c>
      <c r="M121" s="112" t="str">
        <f t="shared" si="94"/>
        <v>OK</v>
      </c>
      <c r="N121" s="111"/>
      <c r="O121" s="111">
        <f t="shared" si="95"/>
        <v>0</v>
      </c>
      <c r="P121" s="112" t="str">
        <f t="shared" si="96"/>
        <v>OK</v>
      </c>
      <c r="Q121" s="111"/>
      <c r="R121" s="111">
        <f t="shared" si="97"/>
        <v>0</v>
      </c>
      <c r="S121" s="112" t="str">
        <f t="shared" si="98"/>
        <v>OK</v>
      </c>
      <c r="T121" s="1"/>
      <c r="U121" s="1"/>
      <c r="V121" s="1"/>
      <c r="W121" s="1"/>
      <c r="X121" s="1"/>
      <c r="Y121" s="1"/>
      <c r="Z121" s="1"/>
    </row>
    <row r="122" spans="1:26" ht="12.75" customHeight="1">
      <c r="A122" s="116" t="s">
        <v>274</v>
      </c>
      <c r="B122" s="116">
        <v>75</v>
      </c>
      <c r="C122" s="117" t="s">
        <v>275</v>
      </c>
      <c r="D122" s="116" t="s">
        <v>97</v>
      </c>
      <c r="E122" s="118">
        <v>75.61</v>
      </c>
      <c r="F122" s="119">
        <v>678419</v>
      </c>
      <c r="G122" s="110">
        <f t="shared" si="90"/>
        <v>51295261</v>
      </c>
      <c r="H122" s="111">
        <v>678419</v>
      </c>
      <c r="I122" s="111">
        <f t="shared" si="91"/>
        <v>51295261</v>
      </c>
      <c r="J122" s="112" t="str">
        <f t="shared" si="92"/>
        <v>OK</v>
      </c>
      <c r="K122" s="111"/>
      <c r="L122" s="111">
        <f t="shared" si="93"/>
        <v>0</v>
      </c>
      <c r="M122" s="112" t="str">
        <f t="shared" si="94"/>
        <v>OK</v>
      </c>
      <c r="N122" s="111"/>
      <c r="O122" s="111">
        <f t="shared" si="95"/>
        <v>0</v>
      </c>
      <c r="P122" s="112" t="str">
        <f t="shared" si="96"/>
        <v>OK</v>
      </c>
      <c r="Q122" s="111"/>
      <c r="R122" s="111">
        <f t="shared" si="97"/>
        <v>0</v>
      </c>
      <c r="S122" s="112" t="str">
        <f t="shared" si="98"/>
        <v>OK</v>
      </c>
      <c r="T122" s="1"/>
      <c r="U122" s="1"/>
      <c r="V122" s="1"/>
      <c r="W122" s="1"/>
      <c r="X122" s="1"/>
      <c r="Y122" s="1"/>
      <c r="Z122" s="1"/>
    </row>
    <row r="123" spans="1:26" ht="12.75" customHeight="1">
      <c r="A123" s="116" t="s">
        <v>276</v>
      </c>
      <c r="B123" s="116">
        <v>85</v>
      </c>
      <c r="C123" s="117" t="s">
        <v>277</v>
      </c>
      <c r="D123" s="116" t="s">
        <v>146</v>
      </c>
      <c r="E123" s="118">
        <v>7365.12</v>
      </c>
      <c r="F123" s="119">
        <v>4946</v>
      </c>
      <c r="G123" s="110">
        <f t="shared" si="90"/>
        <v>36427884</v>
      </c>
      <c r="H123" s="111">
        <v>4946</v>
      </c>
      <c r="I123" s="111">
        <f t="shared" si="91"/>
        <v>36427884</v>
      </c>
      <c r="J123" s="112" t="str">
        <f t="shared" si="92"/>
        <v>OK</v>
      </c>
      <c r="K123" s="111"/>
      <c r="L123" s="111">
        <f t="shared" si="93"/>
        <v>0</v>
      </c>
      <c r="M123" s="112" t="str">
        <f t="shared" si="94"/>
        <v>OK</v>
      </c>
      <c r="N123" s="111"/>
      <c r="O123" s="111">
        <f t="shared" si="95"/>
        <v>0</v>
      </c>
      <c r="P123" s="112" t="str">
        <f t="shared" si="96"/>
        <v>OK</v>
      </c>
      <c r="Q123" s="111"/>
      <c r="R123" s="111">
        <f t="shared" si="97"/>
        <v>0</v>
      </c>
      <c r="S123" s="112" t="str">
        <f t="shared" si="98"/>
        <v>OK</v>
      </c>
      <c r="T123" s="1"/>
      <c r="U123" s="1"/>
      <c r="V123" s="1"/>
      <c r="W123" s="1"/>
      <c r="X123" s="1"/>
      <c r="Y123" s="1"/>
      <c r="Z123" s="1"/>
    </row>
    <row r="124" spans="1:26" ht="12.75" customHeight="1">
      <c r="A124" s="116" t="s">
        <v>278</v>
      </c>
      <c r="B124" s="116">
        <v>6</v>
      </c>
      <c r="C124" s="117" t="s">
        <v>101</v>
      </c>
      <c r="D124" s="116" t="s">
        <v>97</v>
      </c>
      <c r="E124" s="118">
        <v>867.64</v>
      </c>
      <c r="F124" s="119">
        <v>24780</v>
      </c>
      <c r="G124" s="110">
        <f t="shared" si="90"/>
        <v>21500119</v>
      </c>
      <c r="H124" s="111">
        <v>24780</v>
      </c>
      <c r="I124" s="111">
        <f t="shared" si="91"/>
        <v>21500119</v>
      </c>
      <c r="J124" s="112" t="str">
        <f t="shared" si="92"/>
        <v>OK</v>
      </c>
      <c r="K124" s="111"/>
      <c r="L124" s="111">
        <f t="shared" si="93"/>
        <v>0</v>
      </c>
      <c r="M124" s="112" t="str">
        <f t="shared" si="94"/>
        <v>OK</v>
      </c>
      <c r="N124" s="111"/>
      <c r="O124" s="111">
        <f t="shared" si="95"/>
        <v>0</v>
      </c>
      <c r="P124" s="112" t="str">
        <f t="shared" si="96"/>
        <v>OK</v>
      </c>
      <c r="Q124" s="111"/>
      <c r="R124" s="111">
        <f t="shared" si="97"/>
        <v>0</v>
      </c>
      <c r="S124" s="112" t="str">
        <f t="shared" si="98"/>
        <v>OK</v>
      </c>
      <c r="T124" s="1"/>
      <c r="U124" s="1"/>
      <c r="V124" s="1"/>
      <c r="W124" s="1"/>
      <c r="X124" s="1"/>
      <c r="Y124" s="1"/>
      <c r="Z124" s="1"/>
    </row>
    <row r="125" spans="1:26" ht="12.75" customHeight="1">
      <c r="A125" s="116" t="s">
        <v>279</v>
      </c>
      <c r="B125" s="116">
        <v>40</v>
      </c>
      <c r="C125" s="117" t="s">
        <v>258</v>
      </c>
      <c r="D125" s="116" t="s">
        <v>87</v>
      </c>
      <c r="E125" s="118">
        <v>252.04</v>
      </c>
      <c r="F125" s="119">
        <v>30113</v>
      </c>
      <c r="G125" s="110">
        <f t="shared" si="90"/>
        <v>7589681</v>
      </c>
      <c r="H125" s="111">
        <v>30113</v>
      </c>
      <c r="I125" s="111">
        <f t="shared" si="91"/>
        <v>7589681</v>
      </c>
      <c r="J125" s="112" t="str">
        <f t="shared" si="92"/>
        <v>OK</v>
      </c>
      <c r="K125" s="111"/>
      <c r="L125" s="111">
        <f t="shared" si="93"/>
        <v>0</v>
      </c>
      <c r="M125" s="112" t="str">
        <f t="shared" si="94"/>
        <v>OK</v>
      </c>
      <c r="N125" s="111"/>
      <c r="O125" s="111">
        <f t="shared" si="95"/>
        <v>0</v>
      </c>
      <c r="P125" s="112" t="str">
        <f t="shared" si="96"/>
        <v>OK</v>
      </c>
      <c r="Q125" s="111"/>
      <c r="R125" s="111">
        <f t="shared" si="97"/>
        <v>0</v>
      </c>
      <c r="S125" s="112" t="str">
        <f t="shared" si="98"/>
        <v>OK</v>
      </c>
      <c r="T125" s="1"/>
      <c r="U125" s="1"/>
      <c r="V125" s="1"/>
      <c r="W125" s="1"/>
      <c r="X125" s="1"/>
      <c r="Y125" s="1"/>
      <c r="Z125" s="1"/>
    </row>
    <row r="126" spans="1:26" ht="12.75" customHeight="1">
      <c r="A126" s="116" t="s">
        <v>280</v>
      </c>
      <c r="B126" s="116">
        <v>107</v>
      </c>
      <c r="C126" s="117" t="s">
        <v>281</v>
      </c>
      <c r="D126" s="116" t="s">
        <v>97</v>
      </c>
      <c r="E126" s="118">
        <v>78.650000000000006</v>
      </c>
      <c r="F126" s="119">
        <v>707214</v>
      </c>
      <c r="G126" s="110">
        <f t="shared" si="90"/>
        <v>55622381</v>
      </c>
      <c r="H126" s="111">
        <v>707214</v>
      </c>
      <c r="I126" s="111">
        <f t="shared" si="91"/>
        <v>55622381</v>
      </c>
      <c r="J126" s="112" t="str">
        <f t="shared" si="92"/>
        <v>OK</v>
      </c>
      <c r="K126" s="111"/>
      <c r="L126" s="111">
        <f t="shared" si="93"/>
        <v>0</v>
      </c>
      <c r="M126" s="112" t="str">
        <f t="shared" si="94"/>
        <v>OK</v>
      </c>
      <c r="N126" s="111"/>
      <c r="O126" s="111">
        <f t="shared" si="95"/>
        <v>0</v>
      </c>
      <c r="P126" s="112" t="str">
        <f t="shared" si="96"/>
        <v>OK</v>
      </c>
      <c r="Q126" s="111"/>
      <c r="R126" s="111">
        <f t="shared" si="97"/>
        <v>0</v>
      </c>
      <c r="S126" s="112" t="str">
        <f t="shared" si="98"/>
        <v>OK</v>
      </c>
      <c r="T126" s="1"/>
      <c r="U126" s="1"/>
      <c r="V126" s="1"/>
      <c r="W126" s="1"/>
      <c r="X126" s="1"/>
      <c r="Y126" s="1"/>
      <c r="Z126" s="1"/>
    </row>
    <row r="127" spans="1:26" ht="12.75" customHeight="1">
      <c r="A127" s="116" t="s">
        <v>282</v>
      </c>
      <c r="B127" s="116">
        <v>56</v>
      </c>
      <c r="C127" s="117" t="s">
        <v>283</v>
      </c>
      <c r="D127" s="116" t="s">
        <v>87</v>
      </c>
      <c r="E127" s="118">
        <v>524.34</v>
      </c>
      <c r="F127" s="119">
        <v>8043</v>
      </c>
      <c r="G127" s="110">
        <f t="shared" si="90"/>
        <v>4217267</v>
      </c>
      <c r="H127" s="111">
        <v>8043</v>
      </c>
      <c r="I127" s="111">
        <f t="shared" si="91"/>
        <v>4217267</v>
      </c>
      <c r="J127" s="112" t="str">
        <f t="shared" si="92"/>
        <v>OK</v>
      </c>
      <c r="K127" s="111"/>
      <c r="L127" s="111">
        <f t="shared" si="93"/>
        <v>0</v>
      </c>
      <c r="M127" s="112" t="str">
        <f t="shared" si="94"/>
        <v>OK</v>
      </c>
      <c r="N127" s="111"/>
      <c r="O127" s="111">
        <f t="shared" si="95"/>
        <v>0</v>
      </c>
      <c r="P127" s="112" t="str">
        <f t="shared" si="96"/>
        <v>OK</v>
      </c>
      <c r="Q127" s="111"/>
      <c r="R127" s="111">
        <f t="shared" si="97"/>
        <v>0</v>
      </c>
      <c r="S127" s="112" t="str">
        <f t="shared" si="98"/>
        <v>OK</v>
      </c>
      <c r="T127" s="1"/>
      <c r="U127" s="1"/>
      <c r="V127" s="1"/>
      <c r="W127" s="1"/>
      <c r="X127" s="1"/>
      <c r="Y127" s="1"/>
      <c r="Z127" s="1"/>
    </row>
    <row r="128" spans="1:26" ht="12.75" customHeight="1">
      <c r="A128" s="116" t="s">
        <v>284</v>
      </c>
      <c r="B128" s="116">
        <v>10</v>
      </c>
      <c r="C128" s="117" t="s">
        <v>285</v>
      </c>
      <c r="D128" s="116" t="s">
        <v>97</v>
      </c>
      <c r="E128" s="118">
        <v>333.71</v>
      </c>
      <c r="F128" s="119">
        <v>38698</v>
      </c>
      <c r="G128" s="110">
        <f t="shared" si="90"/>
        <v>12913910</v>
      </c>
      <c r="H128" s="111">
        <v>38698</v>
      </c>
      <c r="I128" s="111">
        <f t="shared" si="91"/>
        <v>12913910</v>
      </c>
      <c r="J128" s="112" t="str">
        <f t="shared" si="92"/>
        <v>OK</v>
      </c>
      <c r="K128" s="111"/>
      <c r="L128" s="111">
        <f t="shared" si="93"/>
        <v>0</v>
      </c>
      <c r="M128" s="112" t="str">
        <f t="shared" si="94"/>
        <v>OK</v>
      </c>
      <c r="N128" s="111"/>
      <c r="O128" s="111">
        <f t="shared" si="95"/>
        <v>0</v>
      </c>
      <c r="P128" s="112" t="str">
        <f t="shared" si="96"/>
        <v>OK</v>
      </c>
      <c r="Q128" s="111"/>
      <c r="R128" s="111">
        <f t="shared" si="97"/>
        <v>0</v>
      </c>
      <c r="S128" s="112" t="str">
        <f t="shared" si="98"/>
        <v>OK</v>
      </c>
      <c r="T128" s="1"/>
      <c r="U128" s="1"/>
      <c r="V128" s="1"/>
      <c r="W128" s="1"/>
      <c r="X128" s="1"/>
      <c r="Y128" s="1"/>
      <c r="Z128" s="1"/>
    </row>
    <row r="129" spans="1:26" ht="12.75" customHeight="1">
      <c r="A129" s="149"/>
      <c r="B129" s="149"/>
      <c r="C129" s="150" t="s">
        <v>102</v>
      </c>
      <c r="D129" s="149"/>
      <c r="E129" s="155"/>
      <c r="F129" s="156"/>
      <c r="G129" s="110"/>
      <c r="H129" s="111"/>
      <c r="I129" s="111"/>
      <c r="J129" s="112"/>
      <c r="K129" s="111"/>
      <c r="L129" s="111"/>
      <c r="M129" s="112"/>
      <c r="N129" s="111"/>
      <c r="O129" s="111"/>
      <c r="P129" s="112"/>
      <c r="Q129" s="111"/>
      <c r="R129" s="111"/>
      <c r="S129" s="112"/>
      <c r="T129" s="1"/>
      <c r="U129" s="1"/>
      <c r="V129" s="1"/>
      <c r="W129" s="1"/>
      <c r="X129" s="1"/>
      <c r="Y129" s="1"/>
      <c r="Z129" s="1"/>
    </row>
    <row r="130" spans="1:26" ht="12.75" customHeight="1">
      <c r="A130" s="149"/>
      <c r="B130" s="149"/>
      <c r="C130" s="154" t="s">
        <v>286</v>
      </c>
      <c r="D130" s="151"/>
      <c r="E130" s="157"/>
      <c r="F130" s="153"/>
      <c r="G130" s="110"/>
      <c r="H130" s="111"/>
      <c r="I130" s="111"/>
      <c r="J130" s="112"/>
      <c r="K130" s="111"/>
      <c r="L130" s="111"/>
      <c r="M130" s="112"/>
      <c r="N130" s="111"/>
      <c r="O130" s="111"/>
      <c r="P130" s="112"/>
      <c r="Q130" s="111"/>
      <c r="R130" s="111"/>
      <c r="S130" s="112"/>
      <c r="T130" s="1"/>
      <c r="U130" s="1"/>
      <c r="V130" s="1"/>
      <c r="W130" s="1"/>
      <c r="X130" s="1"/>
      <c r="Y130" s="1"/>
      <c r="Z130" s="1"/>
    </row>
    <row r="131" spans="1:26" ht="12.75" customHeight="1">
      <c r="A131" s="149">
        <v>13</v>
      </c>
      <c r="B131" s="149"/>
      <c r="C131" s="154" t="s">
        <v>287</v>
      </c>
      <c r="D131" s="154"/>
      <c r="E131" s="158"/>
      <c r="F131" s="159"/>
      <c r="G131" s="110"/>
      <c r="H131" s="111"/>
      <c r="I131" s="111"/>
      <c r="J131" s="112"/>
      <c r="K131" s="111"/>
      <c r="L131" s="111"/>
      <c r="M131" s="112"/>
      <c r="N131" s="111"/>
      <c r="O131" s="111"/>
      <c r="P131" s="112"/>
      <c r="Q131" s="111"/>
      <c r="R131" s="111"/>
      <c r="S131" s="112"/>
      <c r="T131" s="1"/>
      <c r="U131" s="1"/>
      <c r="V131" s="1"/>
      <c r="W131" s="1"/>
      <c r="X131" s="1"/>
      <c r="Y131" s="1"/>
      <c r="Z131" s="1"/>
    </row>
    <row r="132" spans="1:26" ht="12.75" customHeight="1">
      <c r="A132" s="116" t="s">
        <v>288</v>
      </c>
      <c r="B132" s="116">
        <v>90</v>
      </c>
      <c r="C132" s="117" t="s">
        <v>289</v>
      </c>
      <c r="D132" s="116" t="s">
        <v>97</v>
      </c>
      <c r="E132" s="118">
        <v>13.6</v>
      </c>
      <c r="F132" s="119">
        <v>11376</v>
      </c>
      <c r="G132" s="110">
        <f t="shared" ref="G132:G139" si="99">ROUND($E132*F132,0)</f>
        <v>154714</v>
      </c>
      <c r="H132" s="111">
        <v>11376</v>
      </c>
      <c r="I132" s="111">
        <f t="shared" ref="I132:I139" si="100">ROUND($E132*H132,0)</f>
        <v>154714</v>
      </c>
      <c r="J132" s="112" t="str">
        <f t="shared" ref="J132:J139" si="101">+IF(H132&lt;=$F132,"OK","NO OK")</f>
        <v>OK</v>
      </c>
      <c r="K132" s="111"/>
      <c r="L132" s="111">
        <f t="shared" ref="L132:L139" si="102">ROUND($E132*K132,0)</f>
        <v>0</v>
      </c>
      <c r="M132" s="112" t="str">
        <f t="shared" ref="M132:M139" si="103">+IF(K132&lt;=$F132,"OK","NO OK")</f>
        <v>OK</v>
      </c>
      <c r="N132" s="111"/>
      <c r="O132" s="111">
        <f t="shared" ref="O132:O139" si="104">ROUND($E132*N132,0)</f>
        <v>0</v>
      </c>
      <c r="P132" s="112" t="str">
        <f t="shared" ref="P132:P139" si="105">+IF(N132&lt;=$F132,"OK","NO OK")</f>
        <v>OK</v>
      </c>
      <c r="Q132" s="111"/>
      <c r="R132" s="111">
        <f t="shared" ref="R132:R139" si="106">ROUND($E132*Q132,0)</f>
        <v>0</v>
      </c>
      <c r="S132" s="112" t="str">
        <f t="shared" ref="S132:S139" si="107">+IF(Q132&lt;=$F132,"OK","NO OK")</f>
        <v>OK</v>
      </c>
      <c r="T132" s="1"/>
      <c r="U132" s="1"/>
      <c r="V132" s="1"/>
      <c r="W132" s="1"/>
      <c r="X132" s="1"/>
      <c r="Y132" s="1"/>
      <c r="Z132" s="1"/>
    </row>
    <row r="133" spans="1:26" ht="12.75" customHeight="1">
      <c r="A133" s="116" t="s">
        <v>290</v>
      </c>
      <c r="B133" s="116">
        <v>41</v>
      </c>
      <c r="C133" s="117" t="s">
        <v>291</v>
      </c>
      <c r="D133" s="116" t="s">
        <v>87</v>
      </c>
      <c r="E133" s="118">
        <v>3</v>
      </c>
      <c r="F133" s="119">
        <v>16833</v>
      </c>
      <c r="G133" s="110">
        <f t="shared" si="99"/>
        <v>50499</v>
      </c>
      <c r="H133" s="111">
        <v>16833</v>
      </c>
      <c r="I133" s="111">
        <f t="shared" si="100"/>
        <v>50499</v>
      </c>
      <c r="J133" s="112" t="str">
        <f t="shared" si="101"/>
        <v>OK</v>
      </c>
      <c r="K133" s="111"/>
      <c r="L133" s="111">
        <f t="shared" si="102"/>
        <v>0</v>
      </c>
      <c r="M133" s="112" t="str">
        <f t="shared" si="103"/>
        <v>OK</v>
      </c>
      <c r="N133" s="111"/>
      <c r="O133" s="111">
        <f t="shared" si="104"/>
        <v>0</v>
      </c>
      <c r="P133" s="112" t="str">
        <f t="shared" si="105"/>
        <v>OK</v>
      </c>
      <c r="Q133" s="111"/>
      <c r="R133" s="111">
        <f t="shared" si="106"/>
        <v>0</v>
      </c>
      <c r="S133" s="112" t="str">
        <f t="shared" si="107"/>
        <v>OK</v>
      </c>
      <c r="T133" s="1"/>
      <c r="U133" s="1"/>
      <c r="V133" s="1"/>
      <c r="W133" s="1"/>
      <c r="X133" s="1"/>
      <c r="Y133" s="1"/>
      <c r="Z133" s="1"/>
    </row>
    <row r="134" spans="1:26" ht="12.75" customHeight="1">
      <c r="A134" s="116" t="s">
        <v>292</v>
      </c>
      <c r="B134" s="116">
        <v>42</v>
      </c>
      <c r="C134" s="117" t="s">
        <v>293</v>
      </c>
      <c r="D134" s="116" t="s">
        <v>87</v>
      </c>
      <c r="E134" s="118">
        <v>7.98</v>
      </c>
      <c r="F134" s="119">
        <v>49905</v>
      </c>
      <c r="G134" s="110">
        <f t="shared" si="99"/>
        <v>398242</v>
      </c>
      <c r="H134" s="111">
        <v>49905</v>
      </c>
      <c r="I134" s="111">
        <f t="shared" si="100"/>
        <v>398242</v>
      </c>
      <c r="J134" s="112" t="str">
        <f t="shared" si="101"/>
        <v>OK</v>
      </c>
      <c r="K134" s="111"/>
      <c r="L134" s="111">
        <f t="shared" si="102"/>
        <v>0</v>
      </c>
      <c r="M134" s="112" t="str">
        <f t="shared" si="103"/>
        <v>OK</v>
      </c>
      <c r="N134" s="111"/>
      <c r="O134" s="111">
        <f t="shared" si="104"/>
        <v>0</v>
      </c>
      <c r="P134" s="112" t="str">
        <f t="shared" si="105"/>
        <v>OK</v>
      </c>
      <c r="Q134" s="111"/>
      <c r="R134" s="111">
        <f t="shared" si="106"/>
        <v>0</v>
      </c>
      <c r="S134" s="112" t="str">
        <f t="shared" si="107"/>
        <v>OK</v>
      </c>
      <c r="T134" s="1"/>
      <c r="U134" s="1"/>
      <c r="V134" s="1"/>
      <c r="W134" s="1"/>
      <c r="X134" s="1"/>
      <c r="Y134" s="1"/>
      <c r="Z134" s="1"/>
    </row>
    <row r="135" spans="1:26" ht="12.75" customHeight="1">
      <c r="A135" s="116" t="s">
        <v>294</v>
      </c>
      <c r="B135" s="116">
        <v>43</v>
      </c>
      <c r="C135" s="117" t="s">
        <v>295</v>
      </c>
      <c r="D135" s="116" t="s">
        <v>87</v>
      </c>
      <c r="E135" s="118">
        <v>7.8</v>
      </c>
      <c r="F135" s="119">
        <v>38559</v>
      </c>
      <c r="G135" s="110">
        <f t="shared" si="99"/>
        <v>300760</v>
      </c>
      <c r="H135" s="111">
        <v>38559</v>
      </c>
      <c r="I135" s="111">
        <f t="shared" si="100"/>
        <v>300760</v>
      </c>
      <c r="J135" s="112" t="str">
        <f t="shared" si="101"/>
        <v>OK</v>
      </c>
      <c r="K135" s="111"/>
      <c r="L135" s="111">
        <f t="shared" si="102"/>
        <v>0</v>
      </c>
      <c r="M135" s="112" t="str">
        <f t="shared" si="103"/>
        <v>OK</v>
      </c>
      <c r="N135" s="111"/>
      <c r="O135" s="111">
        <f t="shared" si="104"/>
        <v>0</v>
      </c>
      <c r="P135" s="112" t="str">
        <f t="shared" si="105"/>
        <v>OK</v>
      </c>
      <c r="Q135" s="111"/>
      <c r="R135" s="111">
        <f t="shared" si="106"/>
        <v>0</v>
      </c>
      <c r="S135" s="112" t="str">
        <f t="shared" si="107"/>
        <v>OK</v>
      </c>
      <c r="T135" s="1"/>
      <c r="U135" s="1"/>
      <c r="V135" s="1"/>
      <c r="W135" s="1"/>
      <c r="X135" s="1"/>
      <c r="Y135" s="1"/>
      <c r="Z135" s="1"/>
    </row>
    <row r="136" spans="1:26" ht="12.75" customHeight="1">
      <c r="A136" s="116" t="s">
        <v>296</v>
      </c>
      <c r="B136" s="116">
        <v>44</v>
      </c>
      <c r="C136" s="117" t="s">
        <v>297</v>
      </c>
      <c r="D136" s="116" t="s">
        <v>87</v>
      </c>
      <c r="E136" s="118">
        <v>33.99</v>
      </c>
      <c r="F136" s="119">
        <v>68815</v>
      </c>
      <c r="G136" s="110">
        <f t="shared" si="99"/>
        <v>2339022</v>
      </c>
      <c r="H136" s="111">
        <v>68815</v>
      </c>
      <c r="I136" s="111">
        <f t="shared" si="100"/>
        <v>2339022</v>
      </c>
      <c r="J136" s="112" t="str">
        <f t="shared" si="101"/>
        <v>OK</v>
      </c>
      <c r="K136" s="111"/>
      <c r="L136" s="111">
        <f t="shared" si="102"/>
        <v>0</v>
      </c>
      <c r="M136" s="112" t="str">
        <f t="shared" si="103"/>
        <v>OK</v>
      </c>
      <c r="N136" s="111"/>
      <c r="O136" s="111">
        <f t="shared" si="104"/>
        <v>0</v>
      </c>
      <c r="P136" s="112" t="str">
        <f t="shared" si="105"/>
        <v>OK</v>
      </c>
      <c r="Q136" s="111"/>
      <c r="R136" s="111">
        <f t="shared" si="106"/>
        <v>0</v>
      </c>
      <c r="S136" s="112" t="str">
        <f t="shared" si="107"/>
        <v>OK</v>
      </c>
      <c r="T136" s="1"/>
      <c r="U136" s="1"/>
      <c r="V136" s="1"/>
      <c r="W136" s="1"/>
      <c r="X136" s="1"/>
      <c r="Y136" s="1"/>
      <c r="Z136" s="1"/>
    </row>
    <row r="137" spans="1:26" ht="12.75" customHeight="1">
      <c r="A137" s="116" t="s">
        <v>298</v>
      </c>
      <c r="B137" s="116">
        <v>45</v>
      </c>
      <c r="C137" s="117" t="s">
        <v>299</v>
      </c>
      <c r="D137" s="116" t="s">
        <v>90</v>
      </c>
      <c r="E137" s="118">
        <v>97.52</v>
      </c>
      <c r="F137" s="119">
        <v>57862</v>
      </c>
      <c r="G137" s="110">
        <f t="shared" si="99"/>
        <v>5642702</v>
      </c>
      <c r="H137" s="111">
        <v>57862</v>
      </c>
      <c r="I137" s="111">
        <f t="shared" si="100"/>
        <v>5642702</v>
      </c>
      <c r="J137" s="112" t="str">
        <f t="shared" si="101"/>
        <v>OK</v>
      </c>
      <c r="K137" s="111"/>
      <c r="L137" s="111">
        <f t="shared" si="102"/>
        <v>0</v>
      </c>
      <c r="M137" s="112" t="str">
        <f t="shared" si="103"/>
        <v>OK</v>
      </c>
      <c r="N137" s="111"/>
      <c r="O137" s="111">
        <f t="shared" si="104"/>
        <v>0</v>
      </c>
      <c r="P137" s="112" t="str">
        <f t="shared" si="105"/>
        <v>OK</v>
      </c>
      <c r="Q137" s="111"/>
      <c r="R137" s="111">
        <f t="shared" si="106"/>
        <v>0</v>
      </c>
      <c r="S137" s="112" t="str">
        <f t="shared" si="107"/>
        <v>OK</v>
      </c>
      <c r="T137" s="1"/>
      <c r="U137" s="1"/>
      <c r="V137" s="1"/>
      <c r="W137" s="1"/>
      <c r="X137" s="1"/>
      <c r="Y137" s="1"/>
      <c r="Z137" s="1"/>
    </row>
    <row r="138" spans="1:26" ht="12.75" customHeight="1">
      <c r="A138" s="116" t="s">
        <v>300</v>
      </c>
      <c r="B138" s="116">
        <v>46</v>
      </c>
      <c r="C138" s="117" t="s">
        <v>301</v>
      </c>
      <c r="D138" s="116" t="s">
        <v>97</v>
      </c>
      <c r="E138" s="118">
        <v>13.91</v>
      </c>
      <c r="F138" s="119">
        <v>74785</v>
      </c>
      <c r="G138" s="110">
        <f t="shared" si="99"/>
        <v>1040259</v>
      </c>
      <c r="H138" s="111">
        <v>74785</v>
      </c>
      <c r="I138" s="111">
        <f t="shared" si="100"/>
        <v>1040259</v>
      </c>
      <c r="J138" s="112" t="str">
        <f t="shared" si="101"/>
        <v>OK</v>
      </c>
      <c r="K138" s="111"/>
      <c r="L138" s="111">
        <f t="shared" si="102"/>
        <v>0</v>
      </c>
      <c r="M138" s="112" t="str">
        <f t="shared" si="103"/>
        <v>OK</v>
      </c>
      <c r="N138" s="111"/>
      <c r="O138" s="111">
        <f t="shared" si="104"/>
        <v>0</v>
      </c>
      <c r="P138" s="112" t="str">
        <f t="shared" si="105"/>
        <v>OK</v>
      </c>
      <c r="Q138" s="111"/>
      <c r="R138" s="111">
        <f t="shared" si="106"/>
        <v>0</v>
      </c>
      <c r="S138" s="112" t="str">
        <f t="shared" si="107"/>
        <v>OK</v>
      </c>
      <c r="T138" s="1"/>
      <c r="U138" s="1"/>
      <c r="V138" s="1"/>
      <c r="W138" s="1"/>
      <c r="X138" s="1"/>
      <c r="Y138" s="1"/>
      <c r="Z138" s="1"/>
    </row>
    <row r="139" spans="1:26" ht="12.75" customHeight="1">
      <c r="A139" s="116" t="s">
        <v>302</v>
      </c>
      <c r="B139" s="116">
        <v>47</v>
      </c>
      <c r="C139" s="117" t="s">
        <v>303</v>
      </c>
      <c r="D139" s="116" t="s">
        <v>87</v>
      </c>
      <c r="E139" s="118">
        <v>30</v>
      </c>
      <c r="F139" s="119">
        <v>90244</v>
      </c>
      <c r="G139" s="110">
        <f t="shared" si="99"/>
        <v>2707320</v>
      </c>
      <c r="H139" s="111">
        <v>90244</v>
      </c>
      <c r="I139" s="111">
        <f t="shared" si="100"/>
        <v>2707320</v>
      </c>
      <c r="J139" s="112" t="str">
        <f t="shared" si="101"/>
        <v>OK</v>
      </c>
      <c r="K139" s="111"/>
      <c r="L139" s="111">
        <f t="shared" si="102"/>
        <v>0</v>
      </c>
      <c r="M139" s="112" t="str">
        <f t="shared" si="103"/>
        <v>OK</v>
      </c>
      <c r="N139" s="111"/>
      <c r="O139" s="111">
        <f t="shared" si="104"/>
        <v>0</v>
      </c>
      <c r="P139" s="112" t="str">
        <f t="shared" si="105"/>
        <v>OK</v>
      </c>
      <c r="Q139" s="111"/>
      <c r="R139" s="111">
        <f t="shared" si="106"/>
        <v>0</v>
      </c>
      <c r="S139" s="112" t="str">
        <f t="shared" si="107"/>
        <v>OK</v>
      </c>
      <c r="T139" s="1"/>
      <c r="U139" s="1"/>
      <c r="V139" s="1"/>
      <c r="W139" s="1"/>
      <c r="X139" s="1"/>
      <c r="Y139" s="1"/>
      <c r="Z139" s="1"/>
    </row>
    <row r="140" spans="1:26" ht="12.75" customHeight="1">
      <c r="A140" s="151"/>
      <c r="B140" s="151"/>
      <c r="C140" s="150" t="s">
        <v>102</v>
      </c>
      <c r="D140" s="149"/>
      <c r="E140" s="157"/>
      <c r="F140" s="156"/>
      <c r="G140" s="110"/>
      <c r="H140" s="111"/>
      <c r="I140" s="111"/>
      <c r="J140" s="112"/>
      <c r="K140" s="111"/>
      <c r="L140" s="111"/>
      <c r="M140" s="112"/>
      <c r="N140" s="111"/>
      <c r="O140" s="111"/>
      <c r="P140" s="112"/>
      <c r="Q140" s="111"/>
      <c r="R140" s="111"/>
      <c r="S140" s="112"/>
      <c r="T140" s="1"/>
      <c r="U140" s="1"/>
      <c r="V140" s="1"/>
      <c r="W140" s="1"/>
      <c r="X140" s="1"/>
      <c r="Y140" s="1"/>
      <c r="Z140" s="1"/>
    </row>
    <row r="141" spans="1:26" ht="12.75" customHeight="1">
      <c r="A141" s="149">
        <v>14</v>
      </c>
      <c r="B141" s="149"/>
      <c r="C141" s="150" t="s">
        <v>304</v>
      </c>
      <c r="D141" s="150"/>
      <c r="E141" s="157"/>
      <c r="F141" s="156"/>
      <c r="G141" s="110"/>
      <c r="H141" s="111"/>
      <c r="I141" s="111"/>
      <c r="J141" s="112"/>
      <c r="K141" s="111"/>
      <c r="L141" s="111"/>
      <c r="M141" s="112"/>
      <c r="N141" s="111"/>
      <c r="O141" s="111"/>
      <c r="P141" s="112"/>
      <c r="Q141" s="111"/>
      <c r="R141" s="111"/>
      <c r="S141" s="112"/>
      <c r="T141" s="1"/>
      <c r="U141" s="1"/>
      <c r="V141" s="1"/>
      <c r="W141" s="1"/>
      <c r="X141" s="1"/>
      <c r="Y141" s="1"/>
      <c r="Z141" s="1"/>
    </row>
    <row r="142" spans="1:26" ht="12.75" customHeight="1">
      <c r="A142" s="116" t="s">
        <v>305</v>
      </c>
      <c r="B142" s="116">
        <v>90</v>
      </c>
      <c r="C142" s="117" t="s">
        <v>289</v>
      </c>
      <c r="D142" s="116" t="s">
        <v>97</v>
      </c>
      <c r="E142" s="118">
        <v>6.27</v>
      </c>
      <c r="F142" s="119">
        <v>11376</v>
      </c>
      <c r="G142" s="110">
        <f t="shared" ref="G142:G149" si="108">ROUND($E142*F142,0)</f>
        <v>71328</v>
      </c>
      <c r="H142" s="111">
        <v>11376</v>
      </c>
      <c r="I142" s="111">
        <f t="shared" ref="I142:I149" si="109">ROUND($E142*H142,0)</f>
        <v>71328</v>
      </c>
      <c r="J142" s="112" t="str">
        <f t="shared" ref="J142:J149" si="110">+IF(H142&lt;=$F142,"OK","NO OK")</f>
        <v>OK</v>
      </c>
      <c r="K142" s="111"/>
      <c r="L142" s="111">
        <f t="shared" ref="L142:L149" si="111">ROUND($E142*K142,0)</f>
        <v>0</v>
      </c>
      <c r="M142" s="112" t="str">
        <f t="shared" ref="M142:M149" si="112">+IF(K142&lt;=$F142,"OK","NO OK")</f>
        <v>OK</v>
      </c>
      <c r="N142" s="111"/>
      <c r="O142" s="111">
        <f t="shared" ref="O142:O149" si="113">ROUND($E142*N142,0)</f>
        <v>0</v>
      </c>
      <c r="P142" s="112" t="str">
        <f t="shared" ref="P142:P149" si="114">+IF(N142&lt;=$F142,"OK","NO OK")</f>
        <v>OK</v>
      </c>
      <c r="Q142" s="111"/>
      <c r="R142" s="111">
        <f t="shared" ref="R142:R149" si="115">ROUND($E142*Q142,0)</f>
        <v>0</v>
      </c>
      <c r="S142" s="112" t="str">
        <f t="shared" ref="S142:S149" si="116">+IF(Q142&lt;=$F142,"OK","NO OK")</f>
        <v>OK</v>
      </c>
      <c r="T142" s="1"/>
      <c r="U142" s="1"/>
      <c r="V142" s="1"/>
      <c r="W142" s="1"/>
      <c r="X142" s="1"/>
      <c r="Y142" s="1"/>
      <c r="Z142" s="1"/>
    </row>
    <row r="143" spans="1:26" ht="12.75" customHeight="1">
      <c r="A143" s="116" t="s">
        <v>306</v>
      </c>
      <c r="B143" s="116">
        <v>48</v>
      </c>
      <c r="C143" s="117" t="s">
        <v>307</v>
      </c>
      <c r="D143" s="116" t="s">
        <v>97</v>
      </c>
      <c r="E143" s="118">
        <v>3.13</v>
      </c>
      <c r="F143" s="119">
        <v>743157</v>
      </c>
      <c r="G143" s="110">
        <f t="shared" si="108"/>
        <v>2326081</v>
      </c>
      <c r="H143" s="111">
        <v>743157</v>
      </c>
      <c r="I143" s="111">
        <f t="shared" si="109"/>
        <v>2326081</v>
      </c>
      <c r="J143" s="112" t="str">
        <f t="shared" si="110"/>
        <v>OK</v>
      </c>
      <c r="K143" s="111"/>
      <c r="L143" s="111">
        <f t="shared" si="111"/>
        <v>0</v>
      </c>
      <c r="M143" s="112" t="str">
        <f t="shared" si="112"/>
        <v>OK</v>
      </c>
      <c r="N143" s="111"/>
      <c r="O143" s="111">
        <f t="shared" si="113"/>
        <v>0</v>
      </c>
      <c r="P143" s="112" t="str">
        <f t="shared" si="114"/>
        <v>OK</v>
      </c>
      <c r="Q143" s="111"/>
      <c r="R143" s="111">
        <f t="shared" si="115"/>
        <v>0</v>
      </c>
      <c r="S143" s="112" t="str">
        <f t="shared" si="116"/>
        <v>OK</v>
      </c>
      <c r="T143" s="1"/>
      <c r="U143" s="1"/>
      <c r="V143" s="1"/>
      <c r="W143" s="1"/>
      <c r="X143" s="1"/>
      <c r="Y143" s="1"/>
      <c r="Z143" s="1"/>
    </row>
    <row r="144" spans="1:26" ht="12.75" customHeight="1">
      <c r="A144" s="116" t="s">
        <v>308</v>
      </c>
      <c r="B144" s="116">
        <v>46</v>
      </c>
      <c r="C144" s="117" t="s">
        <v>301</v>
      </c>
      <c r="D144" s="116" t="s">
        <v>97</v>
      </c>
      <c r="E144" s="118">
        <v>1.56</v>
      </c>
      <c r="F144" s="119">
        <v>74785</v>
      </c>
      <c r="G144" s="110">
        <f t="shared" si="108"/>
        <v>116665</v>
      </c>
      <c r="H144" s="111">
        <v>74785</v>
      </c>
      <c r="I144" s="111">
        <f t="shared" si="109"/>
        <v>116665</v>
      </c>
      <c r="J144" s="112" t="str">
        <f t="shared" si="110"/>
        <v>OK</v>
      </c>
      <c r="K144" s="111"/>
      <c r="L144" s="111">
        <f t="shared" si="111"/>
        <v>0</v>
      </c>
      <c r="M144" s="112" t="str">
        <f t="shared" si="112"/>
        <v>OK</v>
      </c>
      <c r="N144" s="111"/>
      <c r="O144" s="111">
        <f t="shared" si="113"/>
        <v>0</v>
      </c>
      <c r="P144" s="112" t="str">
        <f t="shared" si="114"/>
        <v>OK</v>
      </c>
      <c r="Q144" s="111"/>
      <c r="R144" s="111">
        <f t="shared" si="115"/>
        <v>0</v>
      </c>
      <c r="S144" s="112" t="str">
        <f t="shared" si="116"/>
        <v>OK</v>
      </c>
      <c r="T144" s="1"/>
      <c r="U144" s="1"/>
      <c r="V144" s="1"/>
      <c r="W144" s="1"/>
      <c r="X144" s="1"/>
      <c r="Y144" s="1"/>
      <c r="Z144" s="1"/>
    </row>
    <row r="145" spans="1:26" ht="12.75" customHeight="1">
      <c r="A145" s="116" t="s">
        <v>309</v>
      </c>
      <c r="B145" s="116">
        <v>49</v>
      </c>
      <c r="C145" s="117" t="s">
        <v>310</v>
      </c>
      <c r="D145" s="116" t="s">
        <v>97</v>
      </c>
      <c r="E145" s="118">
        <v>2.5499999999999998</v>
      </c>
      <c r="F145" s="119">
        <v>826779</v>
      </c>
      <c r="G145" s="110">
        <f t="shared" si="108"/>
        <v>2108286</v>
      </c>
      <c r="H145" s="111">
        <v>826779</v>
      </c>
      <c r="I145" s="111">
        <f t="shared" si="109"/>
        <v>2108286</v>
      </c>
      <c r="J145" s="112" t="str">
        <f t="shared" si="110"/>
        <v>OK</v>
      </c>
      <c r="K145" s="111"/>
      <c r="L145" s="111">
        <f t="shared" si="111"/>
        <v>0</v>
      </c>
      <c r="M145" s="112" t="str">
        <f t="shared" si="112"/>
        <v>OK</v>
      </c>
      <c r="N145" s="111"/>
      <c r="O145" s="111">
        <f t="shared" si="113"/>
        <v>0</v>
      </c>
      <c r="P145" s="112" t="str">
        <f t="shared" si="114"/>
        <v>OK</v>
      </c>
      <c r="Q145" s="111"/>
      <c r="R145" s="111">
        <f t="shared" si="115"/>
        <v>0</v>
      </c>
      <c r="S145" s="112" t="str">
        <f t="shared" si="116"/>
        <v>OK</v>
      </c>
      <c r="T145" s="1"/>
      <c r="U145" s="1"/>
      <c r="V145" s="1"/>
      <c r="W145" s="1"/>
      <c r="X145" s="1"/>
      <c r="Y145" s="1"/>
      <c r="Z145" s="1"/>
    </row>
    <row r="146" spans="1:26" ht="12.75" customHeight="1">
      <c r="A146" s="116" t="s">
        <v>311</v>
      </c>
      <c r="B146" s="116">
        <v>110</v>
      </c>
      <c r="C146" s="117" t="s">
        <v>312</v>
      </c>
      <c r="D146" s="116" t="s">
        <v>97</v>
      </c>
      <c r="E146" s="118">
        <v>0.28999999999999998</v>
      </c>
      <c r="F146" s="119">
        <v>743157</v>
      </c>
      <c r="G146" s="110">
        <f t="shared" si="108"/>
        <v>215516</v>
      </c>
      <c r="H146" s="111">
        <v>743157</v>
      </c>
      <c r="I146" s="111">
        <f t="shared" si="109"/>
        <v>215516</v>
      </c>
      <c r="J146" s="112" t="str">
        <f t="shared" si="110"/>
        <v>OK</v>
      </c>
      <c r="K146" s="111"/>
      <c r="L146" s="111">
        <f t="shared" si="111"/>
        <v>0</v>
      </c>
      <c r="M146" s="112" t="str">
        <f t="shared" si="112"/>
        <v>OK</v>
      </c>
      <c r="N146" s="111"/>
      <c r="O146" s="111">
        <f t="shared" si="113"/>
        <v>0</v>
      </c>
      <c r="P146" s="112" t="str">
        <f t="shared" si="114"/>
        <v>OK</v>
      </c>
      <c r="Q146" s="111"/>
      <c r="R146" s="111">
        <f t="shared" si="115"/>
        <v>0</v>
      </c>
      <c r="S146" s="112" t="str">
        <f t="shared" si="116"/>
        <v>OK</v>
      </c>
      <c r="T146" s="1"/>
      <c r="U146" s="1"/>
      <c r="V146" s="1"/>
      <c r="W146" s="1"/>
      <c r="X146" s="1"/>
      <c r="Y146" s="1"/>
      <c r="Z146" s="1"/>
    </row>
    <row r="147" spans="1:26" ht="12.75" customHeight="1">
      <c r="A147" s="116" t="s">
        <v>313</v>
      </c>
      <c r="B147" s="116">
        <v>111</v>
      </c>
      <c r="C147" s="117" t="s">
        <v>314</v>
      </c>
      <c r="D147" s="116" t="s">
        <v>146</v>
      </c>
      <c r="E147" s="118">
        <v>328.84</v>
      </c>
      <c r="F147" s="119">
        <v>4946</v>
      </c>
      <c r="G147" s="110">
        <f t="shared" si="108"/>
        <v>1626443</v>
      </c>
      <c r="H147" s="111">
        <v>4946</v>
      </c>
      <c r="I147" s="111">
        <f t="shared" si="109"/>
        <v>1626443</v>
      </c>
      <c r="J147" s="112" t="str">
        <f t="shared" si="110"/>
        <v>OK</v>
      </c>
      <c r="K147" s="111"/>
      <c r="L147" s="111">
        <f t="shared" si="111"/>
        <v>0</v>
      </c>
      <c r="M147" s="112" t="str">
        <f t="shared" si="112"/>
        <v>OK</v>
      </c>
      <c r="N147" s="111"/>
      <c r="O147" s="111">
        <f t="shared" si="113"/>
        <v>0</v>
      </c>
      <c r="P147" s="112" t="str">
        <f t="shared" si="114"/>
        <v>OK</v>
      </c>
      <c r="Q147" s="111"/>
      <c r="R147" s="111">
        <f t="shared" si="115"/>
        <v>0</v>
      </c>
      <c r="S147" s="112" t="str">
        <f t="shared" si="116"/>
        <v>OK</v>
      </c>
      <c r="T147" s="1"/>
      <c r="U147" s="1"/>
      <c r="V147" s="1"/>
      <c r="W147" s="1"/>
      <c r="X147" s="1"/>
      <c r="Y147" s="1"/>
      <c r="Z147" s="1"/>
    </row>
    <row r="148" spans="1:26" ht="12.75" customHeight="1">
      <c r="A148" s="116" t="s">
        <v>315</v>
      </c>
      <c r="B148" s="116">
        <v>112</v>
      </c>
      <c r="C148" s="117" t="s">
        <v>316</v>
      </c>
      <c r="D148" s="116" t="s">
        <v>90</v>
      </c>
      <c r="E148" s="118">
        <v>22.5</v>
      </c>
      <c r="F148" s="119">
        <v>255439</v>
      </c>
      <c r="G148" s="110">
        <f t="shared" si="108"/>
        <v>5747378</v>
      </c>
      <c r="H148" s="111">
        <v>255439</v>
      </c>
      <c r="I148" s="111">
        <f t="shared" si="109"/>
        <v>5747378</v>
      </c>
      <c r="J148" s="112" t="str">
        <f t="shared" si="110"/>
        <v>OK</v>
      </c>
      <c r="K148" s="111"/>
      <c r="L148" s="111">
        <f t="shared" si="111"/>
        <v>0</v>
      </c>
      <c r="M148" s="112" t="str">
        <f t="shared" si="112"/>
        <v>OK</v>
      </c>
      <c r="N148" s="111"/>
      <c r="O148" s="111">
        <f t="shared" si="113"/>
        <v>0</v>
      </c>
      <c r="P148" s="112" t="str">
        <f t="shared" si="114"/>
        <v>OK</v>
      </c>
      <c r="Q148" s="111"/>
      <c r="R148" s="111">
        <f t="shared" si="115"/>
        <v>0</v>
      </c>
      <c r="S148" s="112" t="str">
        <f t="shared" si="116"/>
        <v>OK</v>
      </c>
      <c r="T148" s="1"/>
      <c r="U148" s="1"/>
      <c r="V148" s="1"/>
      <c r="W148" s="1"/>
      <c r="X148" s="1"/>
      <c r="Y148" s="1"/>
      <c r="Z148" s="1"/>
    </row>
    <row r="149" spans="1:26" ht="12.75" customHeight="1">
      <c r="A149" s="116" t="s">
        <v>317</v>
      </c>
      <c r="B149" s="116"/>
      <c r="C149" s="117" t="s">
        <v>318</v>
      </c>
      <c r="D149" s="116" t="s">
        <v>79</v>
      </c>
      <c r="E149" s="118">
        <v>1</v>
      </c>
      <c r="F149" s="119">
        <v>5300000</v>
      </c>
      <c r="G149" s="110">
        <f t="shared" si="108"/>
        <v>5300000</v>
      </c>
      <c r="H149" s="111">
        <v>5300000</v>
      </c>
      <c r="I149" s="111">
        <f t="shared" si="109"/>
        <v>5300000</v>
      </c>
      <c r="J149" s="112" t="str">
        <f t="shared" si="110"/>
        <v>OK</v>
      </c>
      <c r="K149" s="111"/>
      <c r="L149" s="111">
        <f t="shared" si="111"/>
        <v>0</v>
      </c>
      <c r="M149" s="112" t="str">
        <f t="shared" si="112"/>
        <v>OK</v>
      </c>
      <c r="N149" s="111"/>
      <c r="O149" s="111">
        <f t="shared" si="113"/>
        <v>0</v>
      </c>
      <c r="P149" s="112" t="str">
        <f t="shared" si="114"/>
        <v>OK</v>
      </c>
      <c r="Q149" s="111"/>
      <c r="R149" s="111">
        <f t="shared" si="115"/>
        <v>0</v>
      </c>
      <c r="S149" s="112" t="str">
        <f t="shared" si="116"/>
        <v>OK</v>
      </c>
      <c r="T149" s="1"/>
      <c r="U149" s="1"/>
      <c r="V149" s="1"/>
      <c r="W149" s="1"/>
      <c r="X149" s="1"/>
      <c r="Y149" s="1"/>
      <c r="Z149" s="1"/>
    </row>
    <row r="150" spans="1:26" ht="12.75" customHeight="1">
      <c r="A150" s="151"/>
      <c r="B150" s="151"/>
      <c r="C150" s="150" t="s">
        <v>102</v>
      </c>
      <c r="D150" s="149"/>
      <c r="E150" s="157"/>
      <c r="F150" s="159"/>
      <c r="G150" s="110"/>
      <c r="H150" s="111"/>
      <c r="I150" s="111"/>
      <c r="J150" s="112"/>
      <c r="K150" s="111"/>
      <c r="L150" s="111"/>
      <c r="M150" s="112"/>
      <c r="N150" s="111"/>
      <c r="O150" s="111"/>
      <c r="P150" s="112"/>
      <c r="Q150" s="111"/>
      <c r="R150" s="111"/>
      <c r="S150" s="112"/>
      <c r="T150" s="1"/>
      <c r="U150" s="1"/>
      <c r="V150" s="1"/>
      <c r="W150" s="1"/>
      <c r="X150" s="1"/>
      <c r="Y150" s="1"/>
      <c r="Z150" s="1"/>
    </row>
    <row r="151" spans="1:26" ht="12.75" customHeight="1">
      <c r="A151" s="149">
        <v>15</v>
      </c>
      <c r="B151" s="149"/>
      <c r="C151" s="154" t="s">
        <v>319</v>
      </c>
      <c r="D151" s="154"/>
      <c r="E151" s="157"/>
      <c r="F151" s="159"/>
      <c r="G151" s="110"/>
      <c r="H151" s="111"/>
      <c r="I151" s="111"/>
      <c r="J151" s="112"/>
      <c r="K151" s="111"/>
      <c r="L151" s="111"/>
      <c r="M151" s="112"/>
      <c r="N151" s="111"/>
      <c r="O151" s="111"/>
      <c r="P151" s="112"/>
      <c r="Q151" s="111"/>
      <c r="R151" s="111"/>
      <c r="S151" s="112"/>
      <c r="T151" s="1"/>
      <c r="U151" s="1"/>
      <c r="V151" s="1"/>
      <c r="W151" s="1"/>
      <c r="X151" s="1"/>
      <c r="Y151" s="1"/>
      <c r="Z151" s="1"/>
    </row>
    <row r="152" spans="1:26" ht="12.75" customHeight="1">
      <c r="A152" s="116" t="s">
        <v>320</v>
      </c>
      <c r="B152" s="116">
        <v>60</v>
      </c>
      <c r="C152" s="117" t="s">
        <v>245</v>
      </c>
      <c r="D152" s="116" t="s">
        <v>87</v>
      </c>
      <c r="E152" s="118">
        <v>137.76</v>
      </c>
      <c r="F152" s="119">
        <v>6709</v>
      </c>
      <c r="G152" s="110">
        <f t="shared" ref="G152:G162" si="117">ROUND($E152*F152,0)</f>
        <v>924232</v>
      </c>
      <c r="H152" s="111">
        <v>6709</v>
      </c>
      <c r="I152" s="111">
        <f t="shared" ref="I152:I162" si="118">ROUND($E152*H152,0)</f>
        <v>924232</v>
      </c>
      <c r="J152" s="112" t="str">
        <f t="shared" ref="J152:J162" si="119">+IF(H152&lt;=$F152,"OK","NO OK")</f>
        <v>OK</v>
      </c>
      <c r="K152" s="111"/>
      <c r="L152" s="111">
        <f t="shared" ref="L152:L162" si="120">ROUND($E152*K152,0)</f>
        <v>0</v>
      </c>
      <c r="M152" s="112" t="str">
        <f t="shared" ref="M152:M162" si="121">+IF(K152&lt;=$F152,"OK","NO OK")</f>
        <v>OK</v>
      </c>
      <c r="N152" s="111"/>
      <c r="O152" s="111">
        <f t="shared" ref="O152:O162" si="122">ROUND($E152*N152,0)</f>
        <v>0</v>
      </c>
      <c r="P152" s="112" t="str">
        <f t="shared" ref="P152:P162" si="123">+IF(N152&lt;=$F152,"OK","NO OK")</f>
        <v>OK</v>
      </c>
      <c r="Q152" s="111"/>
      <c r="R152" s="111">
        <f t="shared" ref="R152:R162" si="124">ROUND($E152*Q152,0)</f>
        <v>0</v>
      </c>
      <c r="S152" s="112" t="str">
        <f t="shared" ref="S152:S162" si="125">+IF(Q152&lt;=$F152,"OK","NO OK")</f>
        <v>OK</v>
      </c>
      <c r="T152" s="1"/>
      <c r="U152" s="1"/>
      <c r="V152" s="1"/>
      <c r="W152" s="1"/>
      <c r="X152" s="1"/>
      <c r="Y152" s="1"/>
      <c r="Z152" s="1"/>
    </row>
    <row r="153" spans="1:26" ht="12.75" customHeight="1">
      <c r="A153" s="116" t="s">
        <v>321</v>
      </c>
      <c r="B153" s="116">
        <v>90</v>
      </c>
      <c r="C153" s="117" t="s">
        <v>322</v>
      </c>
      <c r="D153" s="116" t="s">
        <v>97</v>
      </c>
      <c r="E153" s="118">
        <v>55.1</v>
      </c>
      <c r="F153" s="119">
        <v>11376</v>
      </c>
      <c r="G153" s="110">
        <f t="shared" si="117"/>
        <v>626818</v>
      </c>
      <c r="H153" s="111">
        <v>11376</v>
      </c>
      <c r="I153" s="111">
        <f t="shared" si="118"/>
        <v>626818</v>
      </c>
      <c r="J153" s="112" t="str">
        <f t="shared" si="119"/>
        <v>OK</v>
      </c>
      <c r="K153" s="111"/>
      <c r="L153" s="111">
        <f t="shared" si="120"/>
        <v>0</v>
      </c>
      <c r="M153" s="112" t="str">
        <f t="shared" si="121"/>
        <v>OK</v>
      </c>
      <c r="N153" s="111"/>
      <c r="O153" s="111">
        <f t="shared" si="122"/>
        <v>0</v>
      </c>
      <c r="P153" s="112" t="str">
        <f t="shared" si="123"/>
        <v>OK</v>
      </c>
      <c r="Q153" s="111"/>
      <c r="R153" s="111">
        <f t="shared" si="124"/>
        <v>0</v>
      </c>
      <c r="S153" s="112" t="str">
        <f t="shared" si="125"/>
        <v>OK</v>
      </c>
      <c r="T153" s="1"/>
      <c r="U153" s="1"/>
      <c r="V153" s="1"/>
      <c r="W153" s="1"/>
      <c r="X153" s="1"/>
      <c r="Y153" s="1"/>
      <c r="Z153" s="1"/>
    </row>
    <row r="154" spans="1:26" ht="12.75" customHeight="1">
      <c r="A154" s="116" t="s">
        <v>323</v>
      </c>
      <c r="B154" s="116">
        <v>46</v>
      </c>
      <c r="C154" s="117" t="s">
        <v>301</v>
      </c>
      <c r="D154" s="116" t="s">
        <v>97</v>
      </c>
      <c r="E154" s="118">
        <v>27.51</v>
      </c>
      <c r="F154" s="119">
        <v>74785</v>
      </c>
      <c r="G154" s="110">
        <f t="shared" si="117"/>
        <v>2057335</v>
      </c>
      <c r="H154" s="111">
        <v>74785</v>
      </c>
      <c r="I154" s="111">
        <f t="shared" si="118"/>
        <v>2057335</v>
      </c>
      <c r="J154" s="112" t="str">
        <f t="shared" si="119"/>
        <v>OK</v>
      </c>
      <c r="K154" s="111"/>
      <c r="L154" s="111">
        <f t="shared" si="120"/>
        <v>0</v>
      </c>
      <c r="M154" s="112" t="str">
        <f t="shared" si="121"/>
        <v>OK</v>
      </c>
      <c r="N154" s="111"/>
      <c r="O154" s="111">
        <f t="shared" si="122"/>
        <v>0</v>
      </c>
      <c r="P154" s="112" t="str">
        <f t="shared" si="123"/>
        <v>OK</v>
      </c>
      <c r="Q154" s="111"/>
      <c r="R154" s="111">
        <f t="shared" si="124"/>
        <v>0</v>
      </c>
      <c r="S154" s="112" t="str">
        <f t="shared" si="125"/>
        <v>OK</v>
      </c>
      <c r="T154" s="1"/>
      <c r="U154" s="1"/>
      <c r="V154" s="1"/>
      <c r="W154" s="1"/>
      <c r="X154" s="1"/>
      <c r="Y154" s="1"/>
      <c r="Z154" s="1"/>
    </row>
    <row r="155" spans="1:26" ht="12.75" customHeight="1">
      <c r="A155" s="116" t="s">
        <v>324</v>
      </c>
      <c r="B155" s="116">
        <v>76</v>
      </c>
      <c r="C155" s="117" t="s">
        <v>325</v>
      </c>
      <c r="D155" s="116" t="s">
        <v>97</v>
      </c>
      <c r="E155" s="118">
        <v>2.67</v>
      </c>
      <c r="F155" s="119">
        <v>678419</v>
      </c>
      <c r="G155" s="110">
        <f t="shared" si="117"/>
        <v>1811379</v>
      </c>
      <c r="H155" s="111">
        <v>678419</v>
      </c>
      <c r="I155" s="111">
        <f t="shared" si="118"/>
        <v>1811379</v>
      </c>
      <c r="J155" s="112" t="str">
        <f t="shared" si="119"/>
        <v>OK</v>
      </c>
      <c r="K155" s="111"/>
      <c r="L155" s="111">
        <f t="shared" si="120"/>
        <v>0</v>
      </c>
      <c r="M155" s="112" t="str">
        <f t="shared" si="121"/>
        <v>OK</v>
      </c>
      <c r="N155" s="111"/>
      <c r="O155" s="111">
        <f t="shared" si="122"/>
        <v>0</v>
      </c>
      <c r="P155" s="112" t="str">
        <f t="shared" si="123"/>
        <v>OK</v>
      </c>
      <c r="Q155" s="111"/>
      <c r="R155" s="111">
        <f t="shared" si="124"/>
        <v>0</v>
      </c>
      <c r="S155" s="112" t="str">
        <f t="shared" si="125"/>
        <v>OK</v>
      </c>
      <c r="T155" s="1"/>
      <c r="U155" s="1"/>
      <c r="V155" s="1"/>
      <c r="W155" s="1"/>
      <c r="X155" s="1"/>
      <c r="Y155" s="1"/>
      <c r="Z155" s="1"/>
    </row>
    <row r="156" spans="1:26" ht="12.75" customHeight="1">
      <c r="A156" s="116" t="s">
        <v>326</v>
      </c>
      <c r="B156" s="116">
        <v>77</v>
      </c>
      <c r="C156" s="117" t="s">
        <v>327</v>
      </c>
      <c r="D156" s="116" t="s">
        <v>97</v>
      </c>
      <c r="E156" s="118">
        <v>27.55</v>
      </c>
      <c r="F156" s="119">
        <v>678419</v>
      </c>
      <c r="G156" s="110">
        <f t="shared" si="117"/>
        <v>18690443</v>
      </c>
      <c r="H156" s="111">
        <v>678419</v>
      </c>
      <c r="I156" s="111">
        <f t="shared" si="118"/>
        <v>18690443</v>
      </c>
      <c r="J156" s="112" t="str">
        <f t="shared" si="119"/>
        <v>OK</v>
      </c>
      <c r="K156" s="111"/>
      <c r="L156" s="111">
        <f t="shared" si="120"/>
        <v>0</v>
      </c>
      <c r="M156" s="112" t="str">
        <f t="shared" si="121"/>
        <v>OK</v>
      </c>
      <c r="N156" s="111"/>
      <c r="O156" s="111">
        <f t="shared" si="122"/>
        <v>0</v>
      </c>
      <c r="P156" s="112" t="str">
        <f t="shared" si="123"/>
        <v>OK</v>
      </c>
      <c r="Q156" s="111"/>
      <c r="R156" s="111">
        <f t="shared" si="124"/>
        <v>0</v>
      </c>
      <c r="S156" s="112" t="str">
        <f t="shared" si="125"/>
        <v>OK</v>
      </c>
      <c r="T156" s="1"/>
      <c r="U156" s="1"/>
      <c r="V156" s="1"/>
      <c r="W156" s="1"/>
      <c r="X156" s="1"/>
      <c r="Y156" s="1"/>
      <c r="Z156" s="1"/>
    </row>
    <row r="157" spans="1:26" ht="12.75" customHeight="1">
      <c r="A157" s="116" t="s">
        <v>328</v>
      </c>
      <c r="B157" s="116">
        <v>50</v>
      </c>
      <c r="C157" s="117" t="s">
        <v>329</v>
      </c>
      <c r="D157" s="116" t="s">
        <v>90</v>
      </c>
      <c r="E157" s="118">
        <v>23.1</v>
      </c>
      <c r="F157" s="119">
        <v>163787</v>
      </c>
      <c r="G157" s="110">
        <f t="shared" si="117"/>
        <v>3783480</v>
      </c>
      <c r="H157" s="111">
        <v>163787</v>
      </c>
      <c r="I157" s="111">
        <f t="shared" si="118"/>
        <v>3783480</v>
      </c>
      <c r="J157" s="112" t="str">
        <f t="shared" si="119"/>
        <v>OK</v>
      </c>
      <c r="K157" s="111"/>
      <c r="L157" s="111">
        <f t="shared" si="120"/>
        <v>0</v>
      </c>
      <c r="M157" s="112" t="str">
        <f t="shared" si="121"/>
        <v>OK</v>
      </c>
      <c r="N157" s="111"/>
      <c r="O157" s="111">
        <f t="shared" si="122"/>
        <v>0</v>
      </c>
      <c r="P157" s="112" t="str">
        <f t="shared" si="123"/>
        <v>OK</v>
      </c>
      <c r="Q157" s="111"/>
      <c r="R157" s="111">
        <f t="shared" si="124"/>
        <v>0</v>
      </c>
      <c r="S157" s="112" t="str">
        <f t="shared" si="125"/>
        <v>OK</v>
      </c>
      <c r="T157" s="1"/>
      <c r="U157" s="1"/>
      <c r="V157" s="1"/>
      <c r="W157" s="1"/>
      <c r="X157" s="1"/>
      <c r="Y157" s="1"/>
      <c r="Z157" s="1"/>
    </row>
    <row r="158" spans="1:26" ht="12.75" customHeight="1">
      <c r="A158" s="116" t="s">
        <v>330</v>
      </c>
      <c r="B158" s="116">
        <v>86</v>
      </c>
      <c r="C158" s="117" t="s">
        <v>331</v>
      </c>
      <c r="D158" s="116" t="s">
        <v>146</v>
      </c>
      <c r="E158" s="118">
        <v>888</v>
      </c>
      <c r="F158" s="119">
        <v>4946</v>
      </c>
      <c r="G158" s="110">
        <f t="shared" si="117"/>
        <v>4392048</v>
      </c>
      <c r="H158" s="111">
        <v>4946</v>
      </c>
      <c r="I158" s="111">
        <f t="shared" si="118"/>
        <v>4392048</v>
      </c>
      <c r="J158" s="112" t="str">
        <f t="shared" si="119"/>
        <v>OK</v>
      </c>
      <c r="K158" s="111"/>
      <c r="L158" s="111">
        <f t="shared" si="120"/>
        <v>0</v>
      </c>
      <c r="M158" s="112" t="str">
        <f t="shared" si="121"/>
        <v>OK</v>
      </c>
      <c r="N158" s="111"/>
      <c r="O158" s="111">
        <f t="shared" si="122"/>
        <v>0</v>
      </c>
      <c r="P158" s="112" t="str">
        <f t="shared" si="123"/>
        <v>OK</v>
      </c>
      <c r="Q158" s="111"/>
      <c r="R158" s="111">
        <f t="shared" si="124"/>
        <v>0</v>
      </c>
      <c r="S158" s="112" t="str">
        <f t="shared" si="125"/>
        <v>OK</v>
      </c>
      <c r="T158" s="1"/>
      <c r="U158" s="1"/>
      <c r="V158" s="1"/>
      <c r="W158" s="1"/>
      <c r="X158" s="1"/>
      <c r="Y158" s="1"/>
      <c r="Z158" s="1"/>
    </row>
    <row r="159" spans="1:26" ht="12.75" customHeight="1">
      <c r="A159" s="116" t="s">
        <v>332</v>
      </c>
      <c r="B159" s="116">
        <v>51</v>
      </c>
      <c r="C159" s="117" t="s">
        <v>333</v>
      </c>
      <c r="D159" s="116" t="s">
        <v>87</v>
      </c>
      <c r="E159" s="118">
        <v>6.91</v>
      </c>
      <c r="F159" s="119">
        <v>76996</v>
      </c>
      <c r="G159" s="110">
        <f t="shared" si="117"/>
        <v>532042</v>
      </c>
      <c r="H159" s="111">
        <v>76996</v>
      </c>
      <c r="I159" s="111">
        <f t="shared" si="118"/>
        <v>532042</v>
      </c>
      <c r="J159" s="112" t="str">
        <f t="shared" si="119"/>
        <v>OK</v>
      </c>
      <c r="K159" s="111"/>
      <c r="L159" s="111">
        <f t="shared" si="120"/>
        <v>0</v>
      </c>
      <c r="M159" s="112" t="str">
        <f t="shared" si="121"/>
        <v>OK</v>
      </c>
      <c r="N159" s="111"/>
      <c r="O159" s="111">
        <f t="shared" si="122"/>
        <v>0</v>
      </c>
      <c r="P159" s="112" t="str">
        <f t="shared" si="123"/>
        <v>OK</v>
      </c>
      <c r="Q159" s="111"/>
      <c r="R159" s="111">
        <f t="shared" si="124"/>
        <v>0</v>
      </c>
      <c r="S159" s="112" t="str">
        <f t="shared" si="125"/>
        <v>OK</v>
      </c>
      <c r="T159" s="1"/>
      <c r="U159" s="1"/>
      <c r="V159" s="1"/>
      <c r="W159" s="1"/>
      <c r="X159" s="1"/>
      <c r="Y159" s="1"/>
      <c r="Z159" s="1"/>
    </row>
    <row r="160" spans="1:26" ht="12.75" customHeight="1">
      <c r="A160" s="116" t="s">
        <v>334</v>
      </c>
      <c r="B160" s="116">
        <v>52</v>
      </c>
      <c r="C160" s="117" t="s">
        <v>335</v>
      </c>
      <c r="D160" s="116" t="s">
        <v>97</v>
      </c>
      <c r="E160" s="118">
        <v>0.65</v>
      </c>
      <c r="F160" s="119">
        <v>721402</v>
      </c>
      <c r="G160" s="110">
        <f t="shared" si="117"/>
        <v>468911</v>
      </c>
      <c r="H160" s="111">
        <v>721402</v>
      </c>
      <c r="I160" s="111">
        <f t="shared" si="118"/>
        <v>468911</v>
      </c>
      <c r="J160" s="112" t="str">
        <f t="shared" si="119"/>
        <v>OK</v>
      </c>
      <c r="K160" s="111"/>
      <c r="L160" s="111">
        <f t="shared" si="120"/>
        <v>0</v>
      </c>
      <c r="M160" s="112" t="str">
        <f t="shared" si="121"/>
        <v>OK</v>
      </c>
      <c r="N160" s="111"/>
      <c r="O160" s="111">
        <f t="shared" si="122"/>
        <v>0</v>
      </c>
      <c r="P160" s="112" t="str">
        <f t="shared" si="123"/>
        <v>OK</v>
      </c>
      <c r="Q160" s="111"/>
      <c r="R160" s="111">
        <f t="shared" si="124"/>
        <v>0</v>
      </c>
      <c r="S160" s="112" t="str">
        <f t="shared" si="125"/>
        <v>OK</v>
      </c>
      <c r="T160" s="1"/>
      <c r="U160" s="1"/>
      <c r="V160" s="1"/>
      <c r="W160" s="1"/>
      <c r="X160" s="1"/>
      <c r="Y160" s="1"/>
      <c r="Z160" s="1"/>
    </row>
    <row r="161" spans="1:26" ht="12.75" customHeight="1">
      <c r="A161" s="116" t="s">
        <v>336</v>
      </c>
      <c r="B161" s="116"/>
      <c r="C161" s="117" t="s">
        <v>337</v>
      </c>
      <c r="D161" s="116" t="s">
        <v>79</v>
      </c>
      <c r="E161" s="118">
        <v>36</v>
      </c>
      <c r="F161" s="119">
        <v>187851</v>
      </c>
      <c r="G161" s="110">
        <f t="shared" si="117"/>
        <v>6762636</v>
      </c>
      <c r="H161" s="111">
        <v>187851</v>
      </c>
      <c r="I161" s="111">
        <f t="shared" si="118"/>
        <v>6762636</v>
      </c>
      <c r="J161" s="112" t="str">
        <f t="shared" si="119"/>
        <v>OK</v>
      </c>
      <c r="K161" s="111"/>
      <c r="L161" s="111">
        <f t="shared" si="120"/>
        <v>0</v>
      </c>
      <c r="M161" s="112" t="str">
        <f t="shared" si="121"/>
        <v>OK</v>
      </c>
      <c r="N161" s="111"/>
      <c r="O161" s="111">
        <f t="shared" si="122"/>
        <v>0</v>
      </c>
      <c r="P161" s="112" t="str">
        <f t="shared" si="123"/>
        <v>OK</v>
      </c>
      <c r="Q161" s="111"/>
      <c r="R161" s="111">
        <f t="shared" si="124"/>
        <v>0</v>
      </c>
      <c r="S161" s="112" t="str">
        <f t="shared" si="125"/>
        <v>OK</v>
      </c>
      <c r="T161" s="1"/>
      <c r="U161" s="1"/>
      <c r="V161" s="1"/>
      <c r="W161" s="1"/>
      <c r="X161" s="1"/>
      <c r="Y161" s="1"/>
      <c r="Z161" s="1"/>
    </row>
    <row r="162" spans="1:26" ht="12.75" customHeight="1">
      <c r="A162" s="116" t="s">
        <v>338</v>
      </c>
      <c r="B162" s="116">
        <v>6</v>
      </c>
      <c r="C162" s="117" t="s">
        <v>101</v>
      </c>
      <c r="D162" s="116" t="s">
        <v>97</v>
      </c>
      <c r="E162" s="118">
        <v>71.64</v>
      </c>
      <c r="F162" s="119">
        <v>24780</v>
      </c>
      <c r="G162" s="110">
        <f t="shared" si="117"/>
        <v>1775239</v>
      </c>
      <c r="H162" s="111">
        <v>24780</v>
      </c>
      <c r="I162" s="111">
        <f t="shared" si="118"/>
        <v>1775239</v>
      </c>
      <c r="J162" s="112" t="str">
        <f t="shared" si="119"/>
        <v>OK</v>
      </c>
      <c r="K162" s="111"/>
      <c r="L162" s="111">
        <f t="shared" si="120"/>
        <v>0</v>
      </c>
      <c r="M162" s="112" t="str">
        <f t="shared" si="121"/>
        <v>OK</v>
      </c>
      <c r="N162" s="111"/>
      <c r="O162" s="111">
        <f t="shared" si="122"/>
        <v>0</v>
      </c>
      <c r="P162" s="112" t="str">
        <f t="shared" si="123"/>
        <v>OK</v>
      </c>
      <c r="Q162" s="111"/>
      <c r="R162" s="111">
        <f t="shared" si="124"/>
        <v>0</v>
      </c>
      <c r="S162" s="112" t="str">
        <f t="shared" si="125"/>
        <v>OK</v>
      </c>
      <c r="T162" s="1"/>
      <c r="U162" s="1"/>
      <c r="V162" s="1"/>
      <c r="W162" s="1"/>
      <c r="X162" s="1"/>
      <c r="Y162" s="1"/>
      <c r="Z162" s="1"/>
    </row>
    <row r="163" spans="1:26" ht="12.75" customHeight="1">
      <c r="A163" s="151"/>
      <c r="B163" s="151"/>
      <c r="C163" s="150" t="s">
        <v>102</v>
      </c>
      <c r="D163" s="149"/>
      <c r="E163" s="157"/>
      <c r="F163" s="159"/>
      <c r="G163" s="110"/>
      <c r="H163" s="111"/>
      <c r="I163" s="111"/>
      <c r="J163" s="112"/>
      <c r="K163" s="111"/>
      <c r="L163" s="111"/>
      <c r="M163" s="112"/>
      <c r="N163" s="111"/>
      <c r="O163" s="111"/>
      <c r="P163" s="112"/>
      <c r="Q163" s="111"/>
      <c r="R163" s="111"/>
      <c r="S163" s="112"/>
      <c r="T163" s="1"/>
      <c r="U163" s="1"/>
      <c r="V163" s="1"/>
      <c r="W163" s="1"/>
      <c r="X163" s="1"/>
      <c r="Y163" s="1"/>
      <c r="Z163" s="1"/>
    </row>
    <row r="164" spans="1:26" ht="12.75" customHeight="1">
      <c r="A164" s="160" t="s">
        <v>339</v>
      </c>
      <c r="B164" s="160"/>
      <c r="C164" s="161" t="s">
        <v>340</v>
      </c>
      <c r="D164" s="161"/>
      <c r="E164" s="162"/>
      <c r="F164" s="163"/>
      <c r="G164" s="110"/>
      <c r="H164" s="111"/>
      <c r="I164" s="111"/>
      <c r="J164" s="112"/>
      <c r="K164" s="111"/>
      <c r="L164" s="111"/>
      <c r="M164" s="112"/>
      <c r="N164" s="111"/>
      <c r="O164" s="111"/>
      <c r="P164" s="112"/>
      <c r="Q164" s="111"/>
      <c r="R164" s="111"/>
      <c r="S164" s="112"/>
      <c r="T164" s="1"/>
      <c r="U164" s="1"/>
      <c r="V164" s="1"/>
      <c r="W164" s="1"/>
      <c r="X164" s="1"/>
      <c r="Y164" s="1"/>
      <c r="Z164" s="1"/>
    </row>
    <row r="165" spans="1:26" ht="12.75" customHeight="1">
      <c r="A165" s="164">
        <v>16</v>
      </c>
      <c r="B165" s="164"/>
      <c r="C165" s="165" t="s">
        <v>341</v>
      </c>
      <c r="D165" s="165"/>
      <c r="E165" s="166"/>
      <c r="F165" s="167"/>
      <c r="G165" s="110"/>
      <c r="H165" s="111"/>
      <c r="I165" s="111"/>
      <c r="J165" s="112"/>
      <c r="K165" s="111"/>
      <c r="L165" s="111"/>
      <c r="M165" s="112"/>
      <c r="N165" s="111"/>
      <c r="O165" s="111"/>
      <c r="P165" s="112"/>
      <c r="Q165" s="111"/>
      <c r="R165" s="111"/>
      <c r="S165" s="112"/>
      <c r="T165" s="1"/>
      <c r="U165" s="1"/>
      <c r="V165" s="1"/>
      <c r="W165" s="1"/>
      <c r="X165" s="1"/>
      <c r="Y165" s="1"/>
      <c r="Z165" s="1"/>
    </row>
    <row r="166" spans="1:26" ht="12.75" customHeight="1">
      <c r="A166" s="116" t="s">
        <v>342</v>
      </c>
      <c r="B166" s="116">
        <v>60</v>
      </c>
      <c r="C166" s="117" t="s">
        <v>245</v>
      </c>
      <c r="D166" s="116" t="s">
        <v>87</v>
      </c>
      <c r="E166" s="118">
        <v>42.44</v>
      </c>
      <c r="F166" s="119">
        <v>6709</v>
      </c>
      <c r="G166" s="110">
        <f t="shared" ref="G166:G172" si="126">ROUND($E166*F166,0)</f>
        <v>284730</v>
      </c>
      <c r="H166" s="111">
        <v>6709</v>
      </c>
      <c r="I166" s="111">
        <f t="shared" ref="I166:I172" si="127">ROUND($E166*H166,0)</f>
        <v>284730</v>
      </c>
      <c r="J166" s="112" t="str">
        <f t="shared" ref="J166:J172" si="128">+IF(H166&lt;=$F166,"OK","NO OK")</f>
        <v>OK</v>
      </c>
      <c r="K166" s="111"/>
      <c r="L166" s="111">
        <f t="shared" ref="L166:L172" si="129">ROUND($E166*K166,0)</f>
        <v>0</v>
      </c>
      <c r="M166" s="112" t="str">
        <f t="shared" ref="M166:M172" si="130">+IF(K166&lt;=$F166,"OK","NO OK")</f>
        <v>OK</v>
      </c>
      <c r="N166" s="111"/>
      <c r="O166" s="111">
        <f t="shared" ref="O166:O172" si="131">ROUND($E166*N166,0)</f>
        <v>0</v>
      </c>
      <c r="P166" s="112" t="str">
        <f t="shared" ref="P166:P172" si="132">+IF(N166&lt;=$F166,"OK","NO OK")</f>
        <v>OK</v>
      </c>
      <c r="Q166" s="111"/>
      <c r="R166" s="111">
        <f t="shared" ref="R166:R172" si="133">ROUND($E166*Q166,0)</f>
        <v>0</v>
      </c>
      <c r="S166" s="112" t="str">
        <f t="shared" ref="S166:S172" si="134">+IF(Q166&lt;=$F166,"OK","NO OK")</f>
        <v>OK</v>
      </c>
      <c r="T166" s="1"/>
      <c r="U166" s="1"/>
      <c r="V166" s="1"/>
      <c r="W166" s="1"/>
      <c r="X166" s="1"/>
      <c r="Y166" s="1"/>
      <c r="Z166" s="1"/>
    </row>
    <row r="167" spans="1:26" ht="12.75" customHeight="1">
      <c r="A167" s="116" t="s">
        <v>343</v>
      </c>
      <c r="B167" s="116">
        <v>78</v>
      </c>
      <c r="C167" s="117" t="s">
        <v>344</v>
      </c>
      <c r="D167" s="116" t="s">
        <v>97</v>
      </c>
      <c r="E167" s="118">
        <v>3.26</v>
      </c>
      <c r="F167" s="119">
        <v>678419</v>
      </c>
      <c r="G167" s="110">
        <f t="shared" si="126"/>
        <v>2211646</v>
      </c>
      <c r="H167" s="111">
        <v>678419</v>
      </c>
      <c r="I167" s="111">
        <f t="shared" si="127"/>
        <v>2211646</v>
      </c>
      <c r="J167" s="112" t="str">
        <f t="shared" si="128"/>
        <v>OK</v>
      </c>
      <c r="K167" s="111"/>
      <c r="L167" s="111">
        <f t="shared" si="129"/>
        <v>0</v>
      </c>
      <c r="M167" s="112" t="str">
        <f t="shared" si="130"/>
        <v>OK</v>
      </c>
      <c r="N167" s="111"/>
      <c r="O167" s="111">
        <f t="shared" si="131"/>
        <v>0</v>
      </c>
      <c r="P167" s="112" t="str">
        <f t="shared" si="132"/>
        <v>OK</v>
      </c>
      <c r="Q167" s="111"/>
      <c r="R167" s="111">
        <f t="shared" si="133"/>
        <v>0</v>
      </c>
      <c r="S167" s="112" t="str">
        <f t="shared" si="134"/>
        <v>OK</v>
      </c>
      <c r="T167" s="1"/>
      <c r="U167" s="1"/>
      <c r="V167" s="1"/>
      <c r="W167" s="1"/>
      <c r="X167" s="1"/>
      <c r="Y167" s="1"/>
      <c r="Z167" s="1"/>
    </row>
    <row r="168" spans="1:26" ht="12.75" customHeight="1">
      <c r="A168" s="116" t="s">
        <v>345</v>
      </c>
      <c r="B168" s="116">
        <v>90</v>
      </c>
      <c r="C168" s="117" t="s">
        <v>289</v>
      </c>
      <c r="D168" s="116" t="s">
        <v>97</v>
      </c>
      <c r="E168" s="118">
        <v>4.16</v>
      </c>
      <c r="F168" s="119">
        <v>11376</v>
      </c>
      <c r="G168" s="110">
        <f t="shared" si="126"/>
        <v>47324</v>
      </c>
      <c r="H168" s="111">
        <v>11376</v>
      </c>
      <c r="I168" s="111">
        <f t="shared" si="127"/>
        <v>47324</v>
      </c>
      <c r="J168" s="112" t="str">
        <f t="shared" si="128"/>
        <v>OK</v>
      </c>
      <c r="K168" s="111"/>
      <c r="L168" s="111">
        <f t="shared" si="129"/>
        <v>0</v>
      </c>
      <c r="M168" s="112" t="str">
        <f t="shared" si="130"/>
        <v>OK</v>
      </c>
      <c r="N168" s="111"/>
      <c r="O168" s="111">
        <f t="shared" si="131"/>
        <v>0</v>
      </c>
      <c r="P168" s="112" t="str">
        <f t="shared" si="132"/>
        <v>OK</v>
      </c>
      <c r="Q168" s="111"/>
      <c r="R168" s="111">
        <f t="shared" si="133"/>
        <v>0</v>
      </c>
      <c r="S168" s="112" t="str">
        <f t="shared" si="134"/>
        <v>OK</v>
      </c>
      <c r="T168" s="1"/>
      <c r="U168" s="1"/>
      <c r="V168" s="1"/>
      <c r="W168" s="1"/>
      <c r="X168" s="1"/>
      <c r="Y168" s="1"/>
      <c r="Z168" s="1"/>
    </row>
    <row r="169" spans="1:26" ht="12.75" customHeight="1">
      <c r="A169" s="116" t="s">
        <v>346</v>
      </c>
      <c r="B169" s="116">
        <v>40</v>
      </c>
      <c r="C169" s="117" t="s">
        <v>258</v>
      </c>
      <c r="D169" s="116" t="s">
        <v>87</v>
      </c>
      <c r="E169" s="118">
        <v>9.24</v>
      </c>
      <c r="F169" s="119">
        <v>30113</v>
      </c>
      <c r="G169" s="110">
        <f t="shared" si="126"/>
        <v>278244</v>
      </c>
      <c r="H169" s="111">
        <v>30113</v>
      </c>
      <c r="I169" s="111">
        <f t="shared" si="127"/>
        <v>278244</v>
      </c>
      <c r="J169" s="112" t="str">
        <f t="shared" si="128"/>
        <v>OK</v>
      </c>
      <c r="K169" s="111"/>
      <c r="L169" s="111">
        <f t="shared" si="129"/>
        <v>0</v>
      </c>
      <c r="M169" s="112" t="str">
        <f t="shared" si="130"/>
        <v>OK</v>
      </c>
      <c r="N169" s="111"/>
      <c r="O169" s="111">
        <f t="shared" si="131"/>
        <v>0</v>
      </c>
      <c r="P169" s="112" t="str">
        <f t="shared" si="132"/>
        <v>OK</v>
      </c>
      <c r="Q169" s="111"/>
      <c r="R169" s="111">
        <f t="shared" si="133"/>
        <v>0</v>
      </c>
      <c r="S169" s="112" t="str">
        <f t="shared" si="134"/>
        <v>OK</v>
      </c>
      <c r="T169" s="1"/>
      <c r="U169" s="1"/>
      <c r="V169" s="1"/>
      <c r="W169" s="1"/>
      <c r="X169" s="1"/>
      <c r="Y169" s="1"/>
      <c r="Z169" s="1"/>
    </row>
    <row r="170" spans="1:26" ht="12.75" customHeight="1">
      <c r="A170" s="116" t="s">
        <v>347</v>
      </c>
      <c r="B170" s="116">
        <v>87</v>
      </c>
      <c r="C170" s="117" t="s">
        <v>348</v>
      </c>
      <c r="D170" s="116" t="s">
        <v>146</v>
      </c>
      <c r="E170" s="118">
        <v>205.94</v>
      </c>
      <c r="F170" s="119">
        <v>4946</v>
      </c>
      <c r="G170" s="110">
        <f t="shared" si="126"/>
        <v>1018579</v>
      </c>
      <c r="H170" s="111">
        <v>4946</v>
      </c>
      <c r="I170" s="111">
        <f t="shared" si="127"/>
        <v>1018579</v>
      </c>
      <c r="J170" s="112" t="str">
        <f t="shared" si="128"/>
        <v>OK</v>
      </c>
      <c r="K170" s="111"/>
      <c r="L170" s="111">
        <f t="shared" si="129"/>
        <v>0</v>
      </c>
      <c r="M170" s="112" t="str">
        <f t="shared" si="130"/>
        <v>OK</v>
      </c>
      <c r="N170" s="111"/>
      <c r="O170" s="111">
        <f t="shared" si="131"/>
        <v>0</v>
      </c>
      <c r="P170" s="112" t="str">
        <f t="shared" si="132"/>
        <v>OK</v>
      </c>
      <c r="Q170" s="111"/>
      <c r="R170" s="111">
        <f t="shared" si="133"/>
        <v>0</v>
      </c>
      <c r="S170" s="112" t="str">
        <f t="shared" si="134"/>
        <v>OK</v>
      </c>
      <c r="T170" s="1"/>
      <c r="U170" s="1"/>
      <c r="V170" s="1"/>
      <c r="W170" s="1"/>
      <c r="X170" s="1"/>
      <c r="Y170" s="1"/>
      <c r="Z170" s="1"/>
    </row>
    <row r="171" spans="1:26" ht="12.75" customHeight="1">
      <c r="A171" s="116" t="s">
        <v>349</v>
      </c>
      <c r="B171" s="116">
        <v>79</v>
      </c>
      <c r="C171" s="117" t="s">
        <v>350</v>
      </c>
      <c r="D171" s="116" t="s">
        <v>97</v>
      </c>
      <c r="E171" s="118">
        <v>8.49</v>
      </c>
      <c r="F171" s="119">
        <v>706597</v>
      </c>
      <c r="G171" s="110">
        <f t="shared" si="126"/>
        <v>5999009</v>
      </c>
      <c r="H171" s="111">
        <v>706597</v>
      </c>
      <c r="I171" s="111">
        <f t="shared" si="127"/>
        <v>5999009</v>
      </c>
      <c r="J171" s="112" t="str">
        <f t="shared" si="128"/>
        <v>OK</v>
      </c>
      <c r="K171" s="111"/>
      <c r="L171" s="111">
        <f t="shared" si="129"/>
        <v>0</v>
      </c>
      <c r="M171" s="112" t="str">
        <f t="shared" si="130"/>
        <v>OK</v>
      </c>
      <c r="N171" s="111"/>
      <c r="O171" s="111">
        <f t="shared" si="131"/>
        <v>0</v>
      </c>
      <c r="P171" s="112" t="str">
        <f t="shared" si="132"/>
        <v>OK</v>
      </c>
      <c r="Q171" s="111"/>
      <c r="R171" s="111">
        <f t="shared" si="133"/>
        <v>0</v>
      </c>
      <c r="S171" s="112" t="str">
        <f t="shared" si="134"/>
        <v>OK</v>
      </c>
      <c r="T171" s="1"/>
      <c r="U171" s="1"/>
      <c r="V171" s="1"/>
      <c r="W171" s="1"/>
      <c r="X171" s="1"/>
      <c r="Y171" s="1"/>
      <c r="Z171" s="1"/>
    </row>
    <row r="172" spans="1:26" ht="12.75" customHeight="1">
      <c r="A172" s="116" t="s">
        <v>351</v>
      </c>
      <c r="B172" s="116">
        <v>50</v>
      </c>
      <c r="C172" s="117" t="s">
        <v>329</v>
      </c>
      <c r="D172" s="116" t="s">
        <v>90</v>
      </c>
      <c r="E172" s="118">
        <v>6</v>
      </c>
      <c r="F172" s="119">
        <v>163787</v>
      </c>
      <c r="G172" s="110">
        <f t="shared" si="126"/>
        <v>982722</v>
      </c>
      <c r="H172" s="111">
        <v>163787</v>
      </c>
      <c r="I172" s="111">
        <f t="shared" si="127"/>
        <v>982722</v>
      </c>
      <c r="J172" s="112" t="str">
        <f t="shared" si="128"/>
        <v>OK</v>
      </c>
      <c r="K172" s="111"/>
      <c r="L172" s="111">
        <f t="shared" si="129"/>
        <v>0</v>
      </c>
      <c r="M172" s="112" t="str">
        <f t="shared" si="130"/>
        <v>OK</v>
      </c>
      <c r="N172" s="111"/>
      <c r="O172" s="111">
        <f t="shared" si="131"/>
        <v>0</v>
      </c>
      <c r="P172" s="112" t="str">
        <f t="shared" si="132"/>
        <v>OK</v>
      </c>
      <c r="Q172" s="111"/>
      <c r="R172" s="111">
        <f t="shared" si="133"/>
        <v>0</v>
      </c>
      <c r="S172" s="112" t="str">
        <f t="shared" si="134"/>
        <v>OK</v>
      </c>
      <c r="T172" s="1"/>
      <c r="U172" s="1"/>
      <c r="V172" s="1"/>
      <c r="W172" s="1"/>
      <c r="X172" s="1"/>
      <c r="Y172" s="1"/>
      <c r="Z172" s="1"/>
    </row>
    <row r="173" spans="1:26" ht="12.75" customHeight="1">
      <c r="A173" s="168"/>
      <c r="B173" s="168"/>
      <c r="C173" s="169" t="s">
        <v>102</v>
      </c>
      <c r="D173" s="168"/>
      <c r="E173" s="170"/>
      <c r="F173" s="171"/>
      <c r="G173" s="110"/>
      <c r="H173" s="111"/>
      <c r="I173" s="111"/>
      <c r="J173" s="112"/>
      <c r="K173" s="111"/>
      <c r="L173" s="111"/>
      <c r="M173" s="112"/>
      <c r="N173" s="111"/>
      <c r="O173" s="111"/>
      <c r="P173" s="112"/>
      <c r="Q173" s="111"/>
      <c r="R173" s="111"/>
      <c r="S173" s="112"/>
      <c r="T173" s="1"/>
      <c r="U173" s="1"/>
      <c r="V173" s="1"/>
      <c r="W173" s="1"/>
      <c r="X173" s="1"/>
      <c r="Y173" s="1"/>
      <c r="Z173" s="1"/>
    </row>
    <row r="174" spans="1:26" ht="12.75" customHeight="1">
      <c r="A174" s="164" t="s">
        <v>352</v>
      </c>
      <c r="B174" s="164"/>
      <c r="C174" s="169" t="s">
        <v>353</v>
      </c>
      <c r="D174" s="164"/>
      <c r="E174" s="172"/>
      <c r="F174" s="167"/>
      <c r="G174" s="110"/>
      <c r="H174" s="111"/>
      <c r="I174" s="111"/>
      <c r="J174" s="112"/>
      <c r="K174" s="111"/>
      <c r="L174" s="111"/>
      <c r="M174" s="112"/>
      <c r="N174" s="111"/>
      <c r="O174" s="111"/>
      <c r="P174" s="112"/>
      <c r="Q174" s="111"/>
      <c r="R174" s="111"/>
      <c r="S174" s="112"/>
      <c r="T174" s="1"/>
      <c r="U174" s="1"/>
      <c r="V174" s="1"/>
      <c r="W174" s="1"/>
      <c r="X174" s="1"/>
      <c r="Y174" s="1"/>
      <c r="Z174" s="1"/>
    </row>
    <row r="175" spans="1:26" ht="12.75" customHeight="1">
      <c r="A175" s="116" t="s">
        <v>354</v>
      </c>
      <c r="B175" s="116">
        <v>53</v>
      </c>
      <c r="C175" s="117" t="s">
        <v>355</v>
      </c>
      <c r="D175" s="116" t="s">
        <v>90</v>
      </c>
      <c r="E175" s="118">
        <v>176.7</v>
      </c>
      <c r="F175" s="119">
        <v>7530</v>
      </c>
      <c r="G175" s="110">
        <f t="shared" ref="G175:G182" si="135">ROUND($E175*F175,0)</f>
        <v>1330551</v>
      </c>
      <c r="H175" s="111">
        <v>7530</v>
      </c>
      <c r="I175" s="111">
        <f t="shared" ref="I175:I182" si="136">ROUND($E175*H175,0)</f>
        <v>1330551</v>
      </c>
      <c r="J175" s="112" t="str">
        <f t="shared" ref="J175:J182" si="137">+IF(H175&lt;=$F175,"OK","NO OK")</f>
        <v>OK</v>
      </c>
      <c r="K175" s="111"/>
      <c r="L175" s="111">
        <f t="shared" ref="L175:L182" si="138">ROUND($E175*K175,0)</f>
        <v>0</v>
      </c>
      <c r="M175" s="112" t="str">
        <f t="shared" ref="M175:M182" si="139">+IF(K175&lt;=$F175,"OK","NO OK")</f>
        <v>OK</v>
      </c>
      <c r="N175" s="111"/>
      <c r="O175" s="111">
        <f t="shared" ref="O175:O182" si="140">ROUND($E175*N175,0)</f>
        <v>0</v>
      </c>
      <c r="P175" s="112" t="str">
        <f t="shared" ref="P175:P182" si="141">+IF(N175&lt;=$F175,"OK","NO OK")</f>
        <v>OK</v>
      </c>
      <c r="Q175" s="111"/>
      <c r="R175" s="111">
        <f t="shared" ref="R175:R182" si="142">ROUND($E175*Q175,0)</f>
        <v>0</v>
      </c>
      <c r="S175" s="112" t="str">
        <f t="shared" ref="S175:S182" si="143">+IF(Q175&lt;=$F175,"OK","NO OK")</f>
        <v>OK</v>
      </c>
      <c r="T175" s="1"/>
      <c r="U175" s="1"/>
      <c r="V175" s="1"/>
      <c r="W175" s="1"/>
      <c r="X175" s="1"/>
      <c r="Y175" s="1"/>
      <c r="Z175" s="1"/>
    </row>
    <row r="176" spans="1:26" ht="12.75" customHeight="1">
      <c r="A176" s="116" t="s">
        <v>356</v>
      </c>
      <c r="B176" s="116">
        <v>54</v>
      </c>
      <c r="C176" s="117" t="s">
        <v>357</v>
      </c>
      <c r="D176" s="116" t="s">
        <v>87</v>
      </c>
      <c r="E176" s="118">
        <v>641.05999999999995</v>
      </c>
      <c r="F176" s="119">
        <v>44409</v>
      </c>
      <c r="G176" s="110">
        <f t="shared" si="135"/>
        <v>28468834</v>
      </c>
      <c r="H176" s="111">
        <v>44409</v>
      </c>
      <c r="I176" s="111">
        <f t="shared" si="136"/>
        <v>28468834</v>
      </c>
      <c r="J176" s="112" t="str">
        <f t="shared" si="137"/>
        <v>OK</v>
      </c>
      <c r="K176" s="111"/>
      <c r="L176" s="111">
        <f t="shared" si="138"/>
        <v>0</v>
      </c>
      <c r="M176" s="112" t="str">
        <f t="shared" si="139"/>
        <v>OK</v>
      </c>
      <c r="N176" s="111"/>
      <c r="O176" s="111">
        <f t="shared" si="140"/>
        <v>0</v>
      </c>
      <c r="P176" s="112" t="str">
        <f t="shared" si="141"/>
        <v>OK</v>
      </c>
      <c r="Q176" s="111"/>
      <c r="R176" s="111">
        <f t="shared" si="142"/>
        <v>0</v>
      </c>
      <c r="S176" s="112" t="str">
        <f t="shared" si="143"/>
        <v>OK</v>
      </c>
      <c r="T176" s="1"/>
      <c r="U176" s="1"/>
      <c r="V176" s="1"/>
      <c r="W176" s="1"/>
      <c r="X176" s="1"/>
      <c r="Y176" s="1"/>
      <c r="Z176" s="1"/>
    </row>
    <row r="177" spans="1:26" ht="12.75" customHeight="1">
      <c r="A177" s="116" t="s">
        <v>358</v>
      </c>
      <c r="B177" s="116">
        <v>55</v>
      </c>
      <c r="C177" s="117" t="s">
        <v>359</v>
      </c>
      <c r="D177" s="116" t="s">
        <v>97</v>
      </c>
      <c r="E177" s="118">
        <v>96.16</v>
      </c>
      <c r="F177" s="119">
        <v>61009</v>
      </c>
      <c r="G177" s="110">
        <f t="shared" si="135"/>
        <v>5866625</v>
      </c>
      <c r="H177" s="111">
        <v>61009</v>
      </c>
      <c r="I177" s="111">
        <f t="shared" si="136"/>
        <v>5866625</v>
      </c>
      <c r="J177" s="112" t="str">
        <f t="shared" si="137"/>
        <v>OK</v>
      </c>
      <c r="K177" s="111"/>
      <c r="L177" s="111">
        <f t="shared" si="138"/>
        <v>0</v>
      </c>
      <c r="M177" s="112" t="str">
        <f t="shared" si="139"/>
        <v>OK</v>
      </c>
      <c r="N177" s="111"/>
      <c r="O177" s="111">
        <f t="shared" si="140"/>
        <v>0</v>
      </c>
      <c r="P177" s="112" t="str">
        <f t="shared" si="141"/>
        <v>OK</v>
      </c>
      <c r="Q177" s="111"/>
      <c r="R177" s="111">
        <f t="shared" si="142"/>
        <v>0</v>
      </c>
      <c r="S177" s="112" t="str">
        <f t="shared" si="143"/>
        <v>OK</v>
      </c>
      <c r="T177" s="1"/>
      <c r="U177" s="1"/>
      <c r="V177" s="1"/>
      <c r="W177" s="1"/>
      <c r="X177" s="1"/>
      <c r="Y177" s="1"/>
      <c r="Z177" s="1"/>
    </row>
    <row r="178" spans="1:26" ht="12.75" customHeight="1">
      <c r="A178" s="116" t="s">
        <v>360</v>
      </c>
      <c r="B178" s="116">
        <v>108</v>
      </c>
      <c r="C178" s="117" t="s">
        <v>361</v>
      </c>
      <c r="D178" s="116" t="s">
        <v>90</v>
      </c>
      <c r="E178" s="118">
        <v>176.7</v>
      </c>
      <c r="F178" s="119">
        <v>123711</v>
      </c>
      <c r="G178" s="110">
        <f t="shared" si="135"/>
        <v>21859734</v>
      </c>
      <c r="H178" s="111">
        <v>123711</v>
      </c>
      <c r="I178" s="111">
        <f t="shared" si="136"/>
        <v>21859734</v>
      </c>
      <c r="J178" s="112" t="str">
        <f t="shared" si="137"/>
        <v>OK</v>
      </c>
      <c r="K178" s="111"/>
      <c r="L178" s="111">
        <f t="shared" si="138"/>
        <v>0</v>
      </c>
      <c r="M178" s="112" t="str">
        <f t="shared" si="139"/>
        <v>OK</v>
      </c>
      <c r="N178" s="111"/>
      <c r="O178" s="111">
        <f t="shared" si="140"/>
        <v>0</v>
      </c>
      <c r="P178" s="112" t="str">
        <f t="shared" si="141"/>
        <v>OK</v>
      </c>
      <c r="Q178" s="111"/>
      <c r="R178" s="111">
        <f t="shared" si="142"/>
        <v>0</v>
      </c>
      <c r="S178" s="112" t="str">
        <f t="shared" si="143"/>
        <v>OK</v>
      </c>
      <c r="T178" s="1"/>
      <c r="U178" s="1"/>
      <c r="V178" s="1"/>
      <c r="W178" s="1"/>
      <c r="X178" s="1"/>
      <c r="Y178" s="1"/>
      <c r="Z178" s="1"/>
    </row>
    <row r="179" spans="1:26" ht="12.75" customHeight="1">
      <c r="A179" s="116" t="s">
        <v>362</v>
      </c>
      <c r="B179" s="116">
        <v>81</v>
      </c>
      <c r="C179" s="117" t="s">
        <v>363</v>
      </c>
      <c r="D179" s="116" t="s">
        <v>97</v>
      </c>
      <c r="E179" s="118">
        <v>64.11</v>
      </c>
      <c r="F179" s="119">
        <v>706852</v>
      </c>
      <c r="G179" s="110">
        <f t="shared" si="135"/>
        <v>45316282</v>
      </c>
      <c r="H179" s="111">
        <v>706852</v>
      </c>
      <c r="I179" s="111">
        <f t="shared" si="136"/>
        <v>45316282</v>
      </c>
      <c r="J179" s="112" t="str">
        <f t="shared" si="137"/>
        <v>OK</v>
      </c>
      <c r="K179" s="111"/>
      <c r="L179" s="111">
        <f t="shared" si="138"/>
        <v>0</v>
      </c>
      <c r="M179" s="112" t="str">
        <f t="shared" si="139"/>
        <v>OK</v>
      </c>
      <c r="N179" s="111"/>
      <c r="O179" s="111">
        <f t="shared" si="140"/>
        <v>0</v>
      </c>
      <c r="P179" s="112" t="str">
        <f t="shared" si="141"/>
        <v>OK</v>
      </c>
      <c r="Q179" s="111"/>
      <c r="R179" s="111">
        <f t="shared" si="142"/>
        <v>0</v>
      </c>
      <c r="S179" s="112" t="str">
        <f t="shared" si="143"/>
        <v>OK</v>
      </c>
      <c r="T179" s="1"/>
      <c r="U179" s="1"/>
      <c r="V179" s="1"/>
      <c r="W179" s="1"/>
      <c r="X179" s="1"/>
      <c r="Y179" s="1"/>
      <c r="Z179" s="1"/>
    </row>
    <row r="180" spans="1:26" ht="12.75" customHeight="1">
      <c r="A180" s="116" t="s">
        <v>364</v>
      </c>
      <c r="B180" s="116">
        <v>56</v>
      </c>
      <c r="C180" s="117" t="s">
        <v>283</v>
      </c>
      <c r="D180" s="116" t="s">
        <v>87</v>
      </c>
      <c r="E180" s="118">
        <v>641.07000000000005</v>
      </c>
      <c r="F180" s="119">
        <v>8043</v>
      </c>
      <c r="G180" s="110">
        <f t="shared" si="135"/>
        <v>5156126</v>
      </c>
      <c r="H180" s="111">
        <v>8043</v>
      </c>
      <c r="I180" s="111">
        <f t="shared" si="136"/>
        <v>5156126</v>
      </c>
      <c r="J180" s="112" t="str">
        <f t="shared" si="137"/>
        <v>OK</v>
      </c>
      <c r="K180" s="111"/>
      <c r="L180" s="111">
        <f t="shared" si="138"/>
        <v>0</v>
      </c>
      <c r="M180" s="112" t="str">
        <f t="shared" si="139"/>
        <v>OK</v>
      </c>
      <c r="N180" s="111"/>
      <c r="O180" s="111">
        <f t="shared" si="140"/>
        <v>0</v>
      </c>
      <c r="P180" s="112" t="str">
        <f t="shared" si="141"/>
        <v>OK</v>
      </c>
      <c r="Q180" s="111"/>
      <c r="R180" s="111">
        <f t="shared" si="142"/>
        <v>0</v>
      </c>
      <c r="S180" s="112" t="str">
        <f t="shared" si="143"/>
        <v>OK</v>
      </c>
      <c r="T180" s="1"/>
      <c r="U180" s="1"/>
      <c r="V180" s="1"/>
      <c r="W180" s="1"/>
      <c r="X180" s="1"/>
      <c r="Y180" s="1"/>
      <c r="Z180" s="1"/>
    </row>
    <row r="181" spans="1:26" ht="12.75" customHeight="1">
      <c r="A181" s="116" t="s">
        <v>365</v>
      </c>
      <c r="B181" s="116">
        <v>57</v>
      </c>
      <c r="C181" s="117" t="s">
        <v>366</v>
      </c>
      <c r="D181" s="116" t="s">
        <v>97</v>
      </c>
      <c r="E181" s="118">
        <v>1.58</v>
      </c>
      <c r="F181" s="119">
        <v>728527</v>
      </c>
      <c r="G181" s="110">
        <f t="shared" si="135"/>
        <v>1151073</v>
      </c>
      <c r="H181" s="111">
        <v>728527</v>
      </c>
      <c r="I181" s="111">
        <f t="shared" si="136"/>
        <v>1151073</v>
      </c>
      <c r="J181" s="112" t="str">
        <f t="shared" si="137"/>
        <v>OK</v>
      </c>
      <c r="K181" s="111"/>
      <c r="L181" s="111">
        <f t="shared" si="138"/>
        <v>0</v>
      </c>
      <c r="M181" s="112" t="str">
        <f t="shared" si="139"/>
        <v>OK</v>
      </c>
      <c r="N181" s="111"/>
      <c r="O181" s="111">
        <f t="shared" si="140"/>
        <v>0</v>
      </c>
      <c r="P181" s="112" t="str">
        <f t="shared" si="141"/>
        <v>OK</v>
      </c>
      <c r="Q181" s="111"/>
      <c r="R181" s="111">
        <f t="shared" si="142"/>
        <v>0</v>
      </c>
      <c r="S181" s="112" t="str">
        <f t="shared" si="143"/>
        <v>OK</v>
      </c>
      <c r="T181" s="1"/>
      <c r="U181" s="1"/>
      <c r="V181" s="1"/>
      <c r="W181" s="1"/>
      <c r="X181" s="1"/>
      <c r="Y181" s="1"/>
      <c r="Z181" s="1"/>
    </row>
    <row r="182" spans="1:26" ht="12.75" customHeight="1">
      <c r="A182" s="116" t="s">
        <v>367</v>
      </c>
      <c r="B182" s="116">
        <v>58</v>
      </c>
      <c r="C182" s="117" t="s">
        <v>368</v>
      </c>
      <c r="D182" s="116" t="s">
        <v>90</v>
      </c>
      <c r="E182" s="118">
        <v>230</v>
      </c>
      <c r="F182" s="119">
        <v>6089</v>
      </c>
      <c r="G182" s="110">
        <f t="shared" si="135"/>
        <v>1400470</v>
      </c>
      <c r="H182" s="111">
        <v>6089</v>
      </c>
      <c r="I182" s="111">
        <f t="shared" si="136"/>
        <v>1400470</v>
      </c>
      <c r="J182" s="112" t="str">
        <f t="shared" si="137"/>
        <v>OK</v>
      </c>
      <c r="K182" s="111"/>
      <c r="L182" s="111">
        <f t="shared" si="138"/>
        <v>0</v>
      </c>
      <c r="M182" s="112" t="str">
        <f t="shared" si="139"/>
        <v>OK</v>
      </c>
      <c r="N182" s="111"/>
      <c r="O182" s="111">
        <f t="shared" si="140"/>
        <v>0</v>
      </c>
      <c r="P182" s="112" t="str">
        <f t="shared" si="141"/>
        <v>OK</v>
      </c>
      <c r="Q182" s="111"/>
      <c r="R182" s="111">
        <f t="shared" si="142"/>
        <v>0</v>
      </c>
      <c r="S182" s="112" t="str">
        <f t="shared" si="143"/>
        <v>OK</v>
      </c>
      <c r="T182" s="1"/>
      <c r="U182" s="1"/>
      <c r="V182" s="1"/>
      <c r="W182" s="1"/>
      <c r="X182" s="1"/>
      <c r="Y182" s="1"/>
      <c r="Z182" s="1"/>
    </row>
    <row r="183" spans="1:26" ht="12.75" customHeight="1">
      <c r="A183" s="168"/>
      <c r="B183" s="168"/>
      <c r="C183" s="169" t="s">
        <v>102</v>
      </c>
      <c r="D183" s="164"/>
      <c r="E183" s="173"/>
      <c r="F183" s="167"/>
      <c r="G183" s="110"/>
      <c r="H183" s="111"/>
      <c r="I183" s="111"/>
      <c r="J183" s="112"/>
      <c r="K183" s="111"/>
      <c r="L183" s="111"/>
      <c r="M183" s="112"/>
      <c r="N183" s="111"/>
      <c r="O183" s="111"/>
      <c r="P183" s="112"/>
      <c r="Q183" s="111"/>
      <c r="R183" s="111"/>
      <c r="S183" s="112"/>
      <c r="T183" s="1"/>
      <c r="U183" s="1"/>
      <c r="V183" s="1"/>
      <c r="W183" s="1"/>
      <c r="X183" s="1"/>
      <c r="Y183" s="1"/>
      <c r="Z183" s="1"/>
    </row>
    <row r="184" spans="1:26" ht="12.75" customHeight="1">
      <c r="A184" s="174" t="s">
        <v>369</v>
      </c>
      <c r="B184" s="174"/>
      <c r="C184" s="175" t="s">
        <v>370</v>
      </c>
      <c r="D184" s="174"/>
      <c r="E184" s="176"/>
      <c r="F184" s="177"/>
      <c r="G184" s="110"/>
      <c r="H184" s="111"/>
      <c r="I184" s="111"/>
      <c r="J184" s="112"/>
      <c r="K184" s="111"/>
      <c r="L184" s="111"/>
      <c r="M184" s="112"/>
      <c r="N184" s="111"/>
      <c r="O184" s="111"/>
      <c r="P184" s="112"/>
      <c r="Q184" s="111"/>
      <c r="R184" s="111"/>
      <c r="S184" s="112"/>
      <c r="T184" s="1"/>
      <c r="U184" s="1"/>
      <c r="V184" s="1"/>
      <c r="W184" s="1"/>
      <c r="X184" s="1"/>
      <c r="Y184" s="1"/>
      <c r="Z184" s="1"/>
    </row>
    <row r="185" spans="1:26" ht="12.75" customHeight="1">
      <c r="A185" s="178" t="s">
        <v>371</v>
      </c>
      <c r="B185" s="178"/>
      <c r="C185" s="179" t="s">
        <v>372</v>
      </c>
      <c r="D185" s="178"/>
      <c r="E185" s="180"/>
      <c r="F185" s="181"/>
      <c r="G185" s="110"/>
      <c r="H185" s="111"/>
      <c r="I185" s="111"/>
      <c r="J185" s="112"/>
      <c r="K185" s="111"/>
      <c r="L185" s="111"/>
      <c r="M185" s="112"/>
      <c r="N185" s="111"/>
      <c r="O185" s="111"/>
      <c r="P185" s="112"/>
      <c r="Q185" s="111"/>
      <c r="R185" s="111"/>
      <c r="S185" s="112"/>
      <c r="T185" s="1"/>
      <c r="U185" s="1"/>
      <c r="V185" s="1"/>
      <c r="W185" s="1"/>
      <c r="X185" s="1"/>
      <c r="Y185" s="1"/>
      <c r="Z185" s="1"/>
    </row>
    <row r="186" spans="1:26" ht="12.75" customHeight="1">
      <c r="A186" s="116" t="s">
        <v>373</v>
      </c>
      <c r="B186" s="116"/>
      <c r="C186" s="117" t="s">
        <v>374</v>
      </c>
      <c r="D186" s="116" t="s">
        <v>375</v>
      </c>
      <c r="E186" s="118">
        <v>1</v>
      </c>
      <c r="F186" s="119">
        <v>5912843</v>
      </c>
      <c r="G186" s="110">
        <f t="shared" ref="G186:G190" si="144">ROUND($E186*F186,0)</f>
        <v>5912843</v>
      </c>
      <c r="H186" s="111">
        <v>5912843</v>
      </c>
      <c r="I186" s="111">
        <f t="shared" ref="I186:I190" si="145">ROUND($E186*H186,0)</f>
        <v>5912843</v>
      </c>
      <c r="J186" s="112" t="str">
        <f t="shared" ref="J186:J190" si="146">+IF(H186&lt;=$F186,"OK","NO OK")</f>
        <v>OK</v>
      </c>
      <c r="K186" s="111"/>
      <c r="L186" s="111">
        <f t="shared" ref="L186:L190" si="147">ROUND($E186*K186,0)</f>
        <v>0</v>
      </c>
      <c r="M186" s="112" t="str">
        <f t="shared" ref="M186:M190" si="148">+IF(K186&lt;=$F186,"OK","NO OK")</f>
        <v>OK</v>
      </c>
      <c r="N186" s="111"/>
      <c r="O186" s="111">
        <f t="shared" ref="O186:O190" si="149">ROUND($E186*N186,0)</f>
        <v>0</v>
      </c>
      <c r="P186" s="112" t="str">
        <f t="shared" ref="P186:P190" si="150">+IF(N186&lt;=$F186,"OK","NO OK")</f>
        <v>OK</v>
      </c>
      <c r="Q186" s="111"/>
      <c r="R186" s="111">
        <f t="shared" ref="R186:R190" si="151">ROUND($E186*Q186,0)</f>
        <v>0</v>
      </c>
      <c r="S186" s="112" t="str">
        <f t="shared" ref="S186:S190" si="152">+IF(Q186&lt;=$F186,"OK","NO OK")</f>
        <v>OK</v>
      </c>
      <c r="T186" s="1"/>
      <c r="U186" s="1"/>
      <c r="V186" s="1"/>
      <c r="W186" s="1"/>
      <c r="X186" s="1"/>
      <c r="Y186" s="1"/>
      <c r="Z186" s="1"/>
    </row>
    <row r="187" spans="1:26" ht="12.75" customHeight="1">
      <c r="A187" s="116" t="s">
        <v>376</v>
      </c>
      <c r="B187" s="116"/>
      <c r="C187" s="117" t="s">
        <v>377</v>
      </c>
      <c r="D187" s="116" t="s">
        <v>375</v>
      </c>
      <c r="E187" s="118">
        <v>17</v>
      </c>
      <c r="F187" s="119">
        <v>1138583</v>
      </c>
      <c r="G187" s="110">
        <f t="shared" si="144"/>
        <v>19355911</v>
      </c>
      <c r="H187" s="111">
        <v>1138583</v>
      </c>
      <c r="I187" s="111">
        <f t="shared" si="145"/>
        <v>19355911</v>
      </c>
      <c r="J187" s="112" t="str">
        <f t="shared" si="146"/>
        <v>OK</v>
      </c>
      <c r="K187" s="111"/>
      <c r="L187" s="111">
        <f t="shared" si="147"/>
        <v>0</v>
      </c>
      <c r="M187" s="112" t="str">
        <f t="shared" si="148"/>
        <v>OK</v>
      </c>
      <c r="N187" s="111"/>
      <c r="O187" s="111">
        <f t="shared" si="149"/>
        <v>0</v>
      </c>
      <c r="P187" s="112" t="str">
        <f t="shared" si="150"/>
        <v>OK</v>
      </c>
      <c r="Q187" s="111"/>
      <c r="R187" s="111">
        <f t="shared" si="151"/>
        <v>0</v>
      </c>
      <c r="S187" s="112" t="str">
        <f t="shared" si="152"/>
        <v>OK</v>
      </c>
      <c r="T187" s="1"/>
      <c r="U187" s="1"/>
      <c r="V187" s="1"/>
      <c r="W187" s="1"/>
      <c r="X187" s="1"/>
      <c r="Y187" s="1"/>
      <c r="Z187" s="1"/>
    </row>
    <row r="188" spans="1:26" ht="12.75" customHeight="1">
      <c r="A188" s="116" t="s">
        <v>378</v>
      </c>
      <c r="B188" s="116"/>
      <c r="C188" s="117" t="s">
        <v>379</v>
      </c>
      <c r="D188" s="116" t="s">
        <v>380</v>
      </c>
      <c r="E188" s="118">
        <v>35</v>
      </c>
      <c r="F188" s="119">
        <v>61983</v>
      </c>
      <c r="G188" s="110">
        <f t="shared" si="144"/>
        <v>2169405</v>
      </c>
      <c r="H188" s="111">
        <v>61983</v>
      </c>
      <c r="I188" s="111">
        <f t="shared" si="145"/>
        <v>2169405</v>
      </c>
      <c r="J188" s="112" t="str">
        <f t="shared" si="146"/>
        <v>OK</v>
      </c>
      <c r="K188" s="111"/>
      <c r="L188" s="111">
        <f t="shared" si="147"/>
        <v>0</v>
      </c>
      <c r="M188" s="112" t="str">
        <f t="shared" si="148"/>
        <v>OK</v>
      </c>
      <c r="N188" s="111"/>
      <c r="O188" s="111">
        <f t="shared" si="149"/>
        <v>0</v>
      </c>
      <c r="P188" s="112" t="str">
        <f t="shared" si="150"/>
        <v>OK</v>
      </c>
      <c r="Q188" s="111"/>
      <c r="R188" s="111">
        <f t="shared" si="151"/>
        <v>0</v>
      </c>
      <c r="S188" s="112" t="str">
        <f t="shared" si="152"/>
        <v>OK</v>
      </c>
      <c r="T188" s="1"/>
      <c r="U188" s="1"/>
      <c r="V188" s="1"/>
      <c r="W188" s="1"/>
      <c r="X188" s="1"/>
      <c r="Y188" s="1"/>
      <c r="Z188" s="1"/>
    </row>
    <row r="189" spans="1:26" ht="12.75" customHeight="1">
      <c r="A189" s="116" t="s">
        <v>381</v>
      </c>
      <c r="B189" s="116"/>
      <c r="C189" s="117" t="s">
        <v>382</v>
      </c>
      <c r="D189" s="116" t="s">
        <v>380</v>
      </c>
      <c r="E189" s="118">
        <v>332</v>
      </c>
      <c r="F189" s="119">
        <v>51582</v>
      </c>
      <c r="G189" s="110">
        <f t="shared" si="144"/>
        <v>17125224</v>
      </c>
      <c r="H189" s="111">
        <v>51582</v>
      </c>
      <c r="I189" s="111">
        <f t="shared" si="145"/>
        <v>17125224</v>
      </c>
      <c r="J189" s="112" t="str">
        <f t="shared" si="146"/>
        <v>OK</v>
      </c>
      <c r="K189" s="111"/>
      <c r="L189" s="111">
        <f t="shared" si="147"/>
        <v>0</v>
      </c>
      <c r="M189" s="112" t="str">
        <f t="shared" si="148"/>
        <v>OK</v>
      </c>
      <c r="N189" s="111"/>
      <c r="O189" s="111">
        <f t="shared" si="149"/>
        <v>0</v>
      </c>
      <c r="P189" s="112" t="str">
        <f t="shared" si="150"/>
        <v>OK</v>
      </c>
      <c r="Q189" s="111"/>
      <c r="R189" s="111">
        <f t="shared" si="151"/>
        <v>0</v>
      </c>
      <c r="S189" s="112" t="str">
        <f t="shared" si="152"/>
        <v>OK</v>
      </c>
      <c r="T189" s="1"/>
      <c r="U189" s="1"/>
      <c r="V189" s="1"/>
      <c r="W189" s="1"/>
      <c r="X189" s="1"/>
      <c r="Y189" s="1"/>
      <c r="Z189" s="1"/>
    </row>
    <row r="190" spans="1:26" ht="12.75" customHeight="1">
      <c r="A190" s="116" t="s">
        <v>383</v>
      </c>
      <c r="B190" s="116"/>
      <c r="C190" s="117" t="s">
        <v>384</v>
      </c>
      <c r="D190" s="116" t="s">
        <v>380</v>
      </c>
      <c r="E190" s="118">
        <v>130</v>
      </c>
      <c r="F190" s="119">
        <v>44459</v>
      </c>
      <c r="G190" s="110">
        <f t="shared" si="144"/>
        <v>5779670</v>
      </c>
      <c r="H190" s="111">
        <v>44459</v>
      </c>
      <c r="I190" s="111">
        <f t="shared" si="145"/>
        <v>5779670</v>
      </c>
      <c r="J190" s="112" t="str">
        <f t="shared" si="146"/>
        <v>OK</v>
      </c>
      <c r="K190" s="111"/>
      <c r="L190" s="111">
        <f t="shared" si="147"/>
        <v>0</v>
      </c>
      <c r="M190" s="112" t="str">
        <f t="shared" si="148"/>
        <v>OK</v>
      </c>
      <c r="N190" s="111"/>
      <c r="O190" s="111">
        <f t="shared" si="149"/>
        <v>0</v>
      </c>
      <c r="P190" s="112" t="str">
        <f t="shared" si="150"/>
        <v>OK</v>
      </c>
      <c r="Q190" s="111"/>
      <c r="R190" s="111">
        <f t="shared" si="151"/>
        <v>0</v>
      </c>
      <c r="S190" s="112" t="str">
        <f t="shared" si="152"/>
        <v>OK</v>
      </c>
      <c r="T190" s="1"/>
      <c r="U190" s="1"/>
      <c r="V190" s="1"/>
      <c r="W190" s="1"/>
      <c r="X190" s="1"/>
      <c r="Y190" s="1"/>
      <c r="Z190" s="1"/>
    </row>
    <row r="191" spans="1:26" ht="12.75" customHeight="1">
      <c r="A191" s="178"/>
      <c r="B191" s="178"/>
      <c r="C191" s="179" t="s">
        <v>102</v>
      </c>
      <c r="D191" s="178"/>
      <c r="E191" s="180"/>
      <c r="F191" s="181"/>
      <c r="G191" s="110"/>
      <c r="H191" s="111"/>
      <c r="I191" s="111"/>
      <c r="J191" s="112"/>
      <c r="K191" s="111"/>
      <c r="L191" s="111"/>
      <c r="M191" s="112"/>
      <c r="N191" s="111"/>
      <c r="O191" s="111"/>
      <c r="P191" s="112"/>
      <c r="Q191" s="111"/>
      <c r="R191" s="111"/>
      <c r="S191" s="112"/>
      <c r="T191" s="1"/>
      <c r="U191" s="1"/>
      <c r="V191" s="1"/>
      <c r="W191" s="1"/>
      <c r="X191" s="1"/>
      <c r="Y191" s="1"/>
      <c r="Z191" s="1"/>
    </row>
    <row r="192" spans="1:26" ht="12.75" customHeight="1">
      <c r="A192" s="178" t="s">
        <v>385</v>
      </c>
      <c r="B192" s="178"/>
      <c r="C192" s="179" t="s">
        <v>386</v>
      </c>
      <c r="D192" s="178"/>
      <c r="E192" s="182"/>
      <c r="F192" s="181"/>
      <c r="G192" s="110"/>
      <c r="H192" s="111"/>
      <c r="I192" s="111"/>
      <c r="J192" s="112"/>
      <c r="K192" s="111"/>
      <c r="L192" s="111"/>
      <c r="M192" s="112"/>
      <c r="N192" s="111"/>
      <c r="O192" s="111"/>
      <c r="P192" s="112"/>
      <c r="Q192" s="111"/>
      <c r="R192" s="111"/>
      <c r="S192" s="112"/>
      <c r="T192" s="1"/>
      <c r="U192" s="1"/>
      <c r="V192" s="1"/>
      <c r="W192" s="1"/>
      <c r="X192" s="1"/>
      <c r="Y192" s="1"/>
      <c r="Z192" s="1"/>
    </row>
    <row r="193" spans="1:26" ht="12.75" customHeight="1">
      <c r="A193" s="116" t="s">
        <v>387</v>
      </c>
      <c r="B193" s="116"/>
      <c r="C193" s="117" t="s">
        <v>388</v>
      </c>
      <c r="D193" s="116" t="s">
        <v>380</v>
      </c>
      <c r="E193" s="118">
        <v>233</v>
      </c>
      <c r="F193" s="119">
        <v>79590</v>
      </c>
      <c r="G193" s="110">
        <f t="shared" ref="G193:G197" si="153">ROUND($E193*F193,0)</f>
        <v>18544470</v>
      </c>
      <c r="H193" s="111">
        <v>79590</v>
      </c>
      <c r="I193" s="111">
        <f t="shared" ref="I193:I197" si="154">ROUND($E193*H193,0)</f>
        <v>18544470</v>
      </c>
      <c r="J193" s="112" t="str">
        <f t="shared" ref="J193:J197" si="155">+IF(H193&lt;=$F193,"OK","NO OK")</f>
        <v>OK</v>
      </c>
      <c r="K193" s="111"/>
      <c r="L193" s="111">
        <f t="shared" ref="L193:L197" si="156">ROUND($E193*K193,0)</f>
        <v>0</v>
      </c>
      <c r="M193" s="112" t="str">
        <f t="shared" ref="M193:M197" si="157">+IF(K193&lt;=$F193,"OK","NO OK")</f>
        <v>OK</v>
      </c>
      <c r="N193" s="111"/>
      <c r="O193" s="111">
        <f t="shared" ref="O193:O197" si="158">ROUND($E193*N193,0)</f>
        <v>0</v>
      </c>
      <c r="P193" s="112" t="str">
        <f t="shared" ref="P193:P197" si="159">+IF(N193&lt;=$F193,"OK","NO OK")</f>
        <v>OK</v>
      </c>
      <c r="Q193" s="111"/>
      <c r="R193" s="111">
        <f t="shared" ref="R193:R197" si="160">ROUND($E193*Q193,0)</f>
        <v>0</v>
      </c>
      <c r="S193" s="112" t="str">
        <f t="shared" ref="S193:S197" si="161">+IF(Q193&lt;=$F193,"OK","NO OK")</f>
        <v>OK</v>
      </c>
      <c r="T193" s="1"/>
      <c r="U193" s="1"/>
      <c r="V193" s="1"/>
      <c r="W193" s="1"/>
      <c r="X193" s="1"/>
      <c r="Y193" s="1"/>
      <c r="Z193" s="1"/>
    </row>
    <row r="194" spans="1:26" ht="12.75" customHeight="1">
      <c r="A194" s="116" t="s">
        <v>389</v>
      </c>
      <c r="B194" s="116"/>
      <c r="C194" s="117" t="s">
        <v>390</v>
      </c>
      <c r="D194" s="116" t="s">
        <v>380</v>
      </c>
      <c r="E194" s="118">
        <v>233</v>
      </c>
      <c r="F194" s="119">
        <v>63140</v>
      </c>
      <c r="G194" s="110">
        <f t="shared" si="153"/>
        <v>14711620</v>
      </c>
      <c r="H194" s="111">
        <v>63140</v>
      </c>
      <c r="I194" s="111">
        <f t="shared" si="154"/>
        <v>14711620</v>
      </c>
      <c r="J194" s="112" t="str">
        <f t="shared" si="155"/>
        <v>OK</v>
      </c>
      <c r="K194" s="111"/>
      <c r="L194" s="111">
        <f t="shared" si="156"/>
        <v>0</v>
      </c>
      <c r="M194" s="112" t="str">
        <f t="shared" si="157"/>
        <v>OK</v>
      </c>
      <c r="N194" s="111"/>
      <c r="O194" s="111">
        <f t="shared" si="158"/>
        <v>0</v>
      </c>
      <c r="P194" s="112" t="str">
        <f t="shared" si="159"/>
        <v>OK</v>
      </c>
      <c r="Q194" s="111"/>
      <c r="R194" s="111">
        <f t="shared" si="160"/>
        <v>0</v>
      </c>
      <c r="S194" s="112" t="str">
        <f t="shared" si="161"/>
        <v>OK</v>
      </c>
      <c r="T194" s="1"/>
      <c r="U194" s="1"/>
      <c r="V194" s="1"/>
      <c r="W194" s="1"/>
      <c r="X194" s="1"/>
      <c r="Y194" s="1"/>
      <c r="Z194" s="1"/>
    </row>
    <row r="195" spans="1:26" ht="12.75" customHeight="1">
      <c r="A195" s="116" t="s">
        <v>391</v>
      </c>
      <c r="B195" s="116"/>
      <c r="C195" s="117" t="s">
        <v>392</v>
      </c>
      <c r="D195" s="116" t="s">
        <v>380</v>
      </c>
      <c r="E195" s="118">
        <v>1142</v>
      </c>
      <c r="F195" s="119">
        <v>49155</v>
      </c>
      <c r="G195" s="110">
        <f t="shared" si="153"/>
        <v>56135010</v>
      </c>
      <c r="H195" s="111">
        <v>49155</v>
      </c>
      <c r="I195" s="111">
        <f t="shared" si="154"/>
        <v>56135010</v>
      </c>
      <c r="J195" s="112" t="str">
        <f t="shared" si="155"/>
        <v>OK</v>
      </c>
      <c r="K195" s="111"/>
      <c r="L195" s="111">
        <f t="shared" si="156"/>
        <v>0</v>
      </c>
      <c r="M195" s="112" t="str">
        <f t="shared" si="157"/>
        <v>OK</v>
      </c>
      <c r="N195" s="111"/>
      <c r="O195" s="111">
        <f t="shared" si="158"/>
        <v>0</v>
      </c>
      <c r="P195" s="112" t="str">
        <f t="shared" si="159"/>
        <v>OK</v>
      </c>
      <c r="Q195" s="111"/>
      <c r="R195" s="111">
        <f t="shared" si="160"/>
        <v>0</v>
      </c>
      <c r="S195" s="112" t="str">
        <f t="shared" si="161"/>
        <v>OK</v>
      </c>
      <c r="T195" s="1"/>
      <c r="U195" s="1"/>
      <c r="V195" s="1"/>
      <c r="W195" s="1"/>
      <c r="X195" s="1"/>
      <c r="Y195" s="1"/>
      <c r="Z195" s="1"/>
    </row>
    <row r="196" spans="1:26" ht="12.75" customHeight="1">
      <c r="A196" s="116" t="s">
        <v>393</v>
      </c>
      <c r="B196" s="116"/>
      <c r="C196" s="117" t="s">
        <v>394</v>
      </c>
      <c r="D196" s="116" t="s">
        <v>375</v>
      </c>
      <c r="E196" s="118">
        <v>8</v>
      </c>
      <c r="F196" s="119">
        <v>934888</v>
      </c>
      <c r="G196" s="110">
        <f t="shared" si="153"/>
        <v>7479104</v>
      </c>
      <c r="H196" s="111">
        <v>934888</v>
      </c>
      <c r="I196" s="111">
        <f t="shared" si="154"/>
        <v>7479104</v>
      </c>
      <c r="J196" s="112" t="str">
        <f t="shared" si="155"/>
        <v>OK</v>
      </c>
      <c r="K196" s="111"/>
      <c r="L196" s="111">
        <f t="shared" si="156"/>
        <v>0</v>
      </c>
      <c r="M196" s="112" t="str">
        <f t="shared" si="157"/>
        <v>OK</v>
      </c>
      <c r="N196" s="111"/>
      <c r="O196" s="111">
        <f t="shared" si="158"/>
        <v>0</v>
      </c>
      <c r="P196" s="112" t="str">
        <f t="shared" si="159"/>
        <v>OK</v>
      </c>
      <c r="Q196" s="111"/>
      <c r="R196" s="111">
        <f t="shared" si="160"/>
        <v>0</v>
      </c>
      <c r="S196" s="112" t="str">
        <f t="shared" si="161"/>
        <v>OK</v>
      </c>
      <c r="T196" s="1"/>
      <c r="U196" s="1"/>
      <c r="V196" s="1"/>
      <c r="W196" s="1"/>
      <c r="X196" s="1"/>
      <c r="Y196" s="1"/>
      <c r="Z196" s="1"/>
    </row>
    <row r="197" spans="1:26" ht="12.75" customHeight="1">
      <c r="A197" s="116" t="s">
        <v>395</v>
      </c>
      <c r="B197" s="116"/>
      <c r="C197" s="117" t="s">
        <v>396</v>
      </c>
      <c r="D197" s="116" t="s">
        <v>375</v>
      </c>
      <c r="E197" s="118">
        <v>4</v>
      </c>
      <c r="F197" s="119">
        <v>537972</v>
      </c>
      <c r="G197" s="110">
        <f t="shared" si="153"/>
        <v>2151888</v>
      </c>
      <c r="H197" s="111">
        <v>537972</v>
      </c>
      <c r="I197" s="111">
        <f t="shared" si="154"/>
        <v>2151888</v>
      </c>
      <c r="J197" s="112" t="str">
        <f t="shared" si="155"/>
        <v>OK</v>
      </c>
      <c r="K197" s="111"/>
      <c r="L197" s="111">
        <f t="shared" si="156"/>
        <v>0</v>
      </c>
      <c r="M197" s="112" t="str">
        <f t="shared" si="157"/>
        <v>OK</v>
      </c>
      <c r="N197" s="111"/>
      <c r="O197" s="111">
        <f t="shared" si="158"/>
        <v>0</v>
      </c>
      <c r="P197" s="112" t="str">
        <f t="shared" si="159"/>
        <v>OK</v>
      </c>
      <c r="Q197" s="111"/>
      <c r="R197" s="111">
        <f t="shared" si="160"/>
        <v>0</v>
      </c>
      <c r="S197" s="112" t="str">
        <f t="shared" si="161"/>
        <v>OK</v>
      </c>
      <c r="T197" s="1"/>
      <c r="U197" s="1"/>
      <c r="V197" s="1"/>
      <c r="W197" s="1"/>
      <c r="X197" s="1"/>
      <c r="Y197" s="1"/>
      <c r="Z197" s="1"/>
    </row>
    <row r="198" spans="1:26" ht="12.75" customHeight="1">
      <c r="A198" s="178"/>
      <c r="B198" s="178"/>
      <c r="C198" s="179" t="s">
        <v>102</v>
      </c>
      <c r="D198" s="178"/>
      <c r="E198" s="180"/>
      <c r="F198" s="181"/>
      <c r="G198" s="110"/>
      <c r="H198" s="111"/>
      <c r="I198" s="111"/>
      <c r="J198" s="112"/>
      <c r="K198" s="111"/>
      <c r="L198" s="111"/>
      <c r="M198" s="112"/>
      <c r="N198" s="111"/>
      <c r="O198" s="111"/>
      <c r="P198" s="112"/>
      <c r="Q198" s="111"/>
      <c r="R198" s="111"/>
      <c r="S198" s="112"/>
      <c r="T198" s="1"/>
      <c r="U198" s="1"/>
      <c r="V198" s="1"/>
      <c r="W198" s="1"/>
      <c r="X198" s="1"/>
      <c r="Y198" s="1"/>
      <c r="Z198" s="1"/>
    </row>
    <row r="199" spans="1:26" ht="12.75" customHeight="1">
      <c r="A199" s="178" t="s">
        <v>397</v>
      </c>
      <c r="B199" s="178"/>
      <c r="C199" s="179" t="s">
        <v>398</v>
      </c>
      <c r="D199" s="178"/>
      <c r="E199" s="180"/>
      <c r="F199" s="181"/>
      <c r="G199" s="110"/>
      <c r="H199" s="111"/>
      <c r="I199" s="111"/>
      <c r="J199" s="112"/>
      <c r="K199" s="111"/>
      <c r="L199" s="111"/>
      <c r="M199" s="112"/>
      <c r="N199" s="111"/>
      <c r="O199" s="111"/>
      <c r="P199" s="112"/>
      <c r="Q199" s="111"/>
      <c r="R199" s="111"/>
      <c r="S199" s="112"/>
      <c r="T199" s="1"/>
      <c r="U199" s="1"/>
      <c r="V199" s="1"/>
      <c r="W199" s="1"/>
      <c r="X199" s="1"/>
      <c r="Y199" s="1"/>
      <c r="Z199" s="1"/>
    </row>
    <row r="200" spans="1:26" ht="12.75" customHeight="1">
      <c r="A200" s="116" t="s">
        <v>399</v>
      </c>
      <c r="B200" s="116"/>
      <c r="C200" s="117" t="s">
        <v>400</v>
      </c>
      <c r="D200" s="116" t="s">
        <v>375</v>
      </c>
      <c r="E200" s="118">
        <v>1</v>
      </c>
      <c r="F200" s="119">
        <v>19177445</v>
      </c>
      <c r="G200" s="110">
        <f t="shared" ref="G200:G203" si="162">ROUND($E200*F200,0)</f>
        <v>19177445</v>
      </c>
      <c r="H200" s="111">
        <v>19177445</v>
      </c>
      <c r="I200" s="111">
        <f t="shared" ref="I200:I203" si="163">ROUND($E200*H200,0)</f>
        <v>19177445</v>
      </c>
      <c r="J200" s="112" t="str">
        <f t="shared" ref="J200:J203" si="164">+IF(H200&lt;=$F200,"OK","NO OK")</f>
        <v>OK</v>
      </c>
      <c r="K200" s="111"/>
      <c r="L200" s="111">
        <f t="shared" ref="L200:L203" si="165">ROUND($E200*K200,0)</f>
        <v>0</v>
      </c>
      <c r="M200" s="112" t="str">
        <f t="shared" ref="M200:M203" si="166">+IF(K200&lt;=$F200,"OK","NO OK")</f>
        <v>OK</v>
      </c>
      <c r="N200" s="111"/>
      <c r="O200" s="111">
        <f t="shared" ref="O200:O203" si="167">ROUND($E200*N200,0)</f>
        <v>0</v>
      </c>
      <c r="P200" s="112" t="str">
        <f t="shared" ref="P200:P203" si="168">+IF(N200&lt;=$F200,"OK","NO OK")</f>
        <v>OK</v>
      </c>
      <c r="Q200" s="111"/>
      <c r="R200" s="111">
        <f t="shared" ref="R200:R203" si="169">ROUND($E200*Q200,0)</f>
        <v>0</v>
      </c>
      <c r="S200" s="112" t="str">
        <f t="shared" ref="S200:S203" si="170">+IF(Q200&lt;=$F200,"OK","NO OK")</f>
        <v>OK</v>
      </c>
      <c r="T200" s="1"/>
      <c r="U200" s="1"/>
      <c r="V200" s="1"/>
      <c r="W200" s="1"/>
      <c r="X200" s="1"/>
      <c r="Y200" s="1"/>
      <c r="Z200" s="1"/>
    </row>
    <row r="201" spans="1:26" ht="12.75" customHeight="1">
      <c r="A201" s="116" t="s">
        <v>401</v>
      </c>
      <c r="B201" s="116"/>
      <c r="C201" s="117" t="s">
        <v>402</v>
      </c>
      <c r="D201" s="116" t="s">
        <v>375</v>
      </c>
      <c r="E201" s="118">
        <v>5</v>
      </c>
      <c r="F201" s="119">
        <v>220954</v>
      </c>
      <c r="G201" s="110">
        <f t="shared" si="162"/>
        <v>1104770</v>
      </c>
      <c r="H201" s="111">
        <v>220954</v>
      </c>
      <c r="I201" s="111">
        <f t="shared" si="163"/>
        <v>1104770</v>
      </c>
      <c r="J201" s="112" t="str">
        <f t="shared" si="164"/>
        <v>OK</v>
      </c>
      <c r="K201" s="111"/>
      <c r="L201" s="111">
        <f t="shared" si="165"/>
        <v>0</v>
      </c>
      <c r="M201" s="112" t="str">
        <f t="shared" si="166"/>
        <v>OK</v>
      </c>
      <c r="N201" s="111"/>
      <c r="O201" s="111">
        <f t="shared" si="167"/>
        <v>0</v>
      </c>
      <c r="P201" s="112" t="str">
        <f t="shared" si="168"/>
        <v>OK</v>
      </c>
      <c r="Q201" s="111"/>
      <c r="R201" s="111">
        <f t="shared" si="169"/>
        <v>0</v>
      </c>
      <c r="S201" s="112" t="str">
        <f t="shared" si="170"/>
        <v>OK</v>
      </c>
      <c r="T201" s="1"/>
      <c r="U201" s="1"/>
      <c r="V201" s="1"/>
      <c r="W201" s="1"/>
      <c r="X201" s="1"/>
      <c r="Y201" s="1"/>
      <c r="Z201" s="1"/>
    </row>
    <row r="202" spans="1:26" ht="12.75" customHeight="1">
      <c r="A202" s="116" t="s">
        <v>403</v>
      </c>
      <c r="B202" s="116"/>
      <c r="C202" s="117" t="s">
        <v>404</v>
      </c>
      <c r="D202" s="116" t="s">
        <v>375</v>
      </c>
      <c r="E202" s="118">
        <v>12</v>
      </c>
      <c r="F202" s="119">
        <v>49352361</v>
      </c>
      <c r="G202" s="110">
        <f t="shared" si="162"/>
        <v>592228332</v>
      </c>
      <c r="H202" s="111">
        <v>49352361</v>
      </c>
      <c r="I202" s="111">
        <f t="shared" si="163"/>
        <v>592228332</v>
      </c>
      <c r="J202" s="112" t="str">
        <f t="shared" si="164"/>
        <v>OK</v>
      </c>
      <c r="K202" s="111"/>
      <c r="L202" s="111">
        <f t="shared" si="165"/>
        <v>0</v>
      </c>
      <c r="M202" s="112" t="str">
        <f t="shared" si="166"/>
        <v>OK</v>
      </c>
      <c r="N202" s="111"/>
      <c r="O202" s="111">
        <f t="shared" si="167"/>
        <v>0</v>
      </c>
      <c r="P202" s="112" t="str">
        <f t="shared" si="168"/>
        <v>OK</v>
      </c>
      <c r="Q202" s="111"/>
      <c r="R202" s="111">
        <f t="shared" si="169"/>
        <v>0</v>
      </c>
      <c r="S202" s="112" t="str">
        <f t="shared" si="170"/>
        <v>OK</v>
      </c>
      <c r="T202" s="1"/>
      <c r="U202" s="1"/>
      <c r="V202" s="1"/>
      <c r="W202" s="1"/>
      <c r="X202" s="1"/>
      <c r="Y202" s="1"/>
      <c r="Z202" s="1"/>
    </row>
    <row r="203" spans="1:26" ht="12.75" customHeight="1">
      <c r="A203" s="116" t="s">
        <v>405</v>
      </c>
      <c r="B203" s="116"/>
      <c r="C203" s="117" t="s">
        <v>406</v>
      </c>
      <c r="D203" s="116" t="s">
        <v>375</v>
      </c>
      <c r="E203" s="118">
        <v>166</v>
      </c>
      <c r="F203" s="119">
        <v>4676015</v>
      </c>
      <c r="G203" s="110">
        <f t="shared" si="162"/>
        <v>776218490</v>
      </c>
      <c r="H203" s="111">
        <v>4676015</v>
      </c>
      <c r="I203" s="111">
        <f t="shared" si="163"/>
        <v>776218490</v>
      </c>
      <c r="J203" s="112" t="str">
        <f t="shared" si="164"/>
        <v>OK</v>
      </c>
      <c r="K203" s="111"/>
      <c r="L203" s="111">
        <f t="shared" si="165"/>
        <v>0</v>
      </c>
      <c r="M203" s="112" t="str">
        <f t="shared" si="166"/>
        <v>OK</v>
      </c>
      <c r="N203" s="111"/>
      <c r="O203" s="111">
        <f t="shared" si="167"/>
        <v>0</v>
      </c>
      <c r="P203" s="112" t="str">
        <f t="shared" si="168"/>
        <v>OK</v>
      </c>
      <c r="Q203" s="111"/>
      <c r="R203" s="111">
        <f t="shared" si="169"/>
        <v>0</v>
      </c>
      <c r="S203" s="112" t="str">
        <f t="shared" si="170"/>
        <v>OK</v>
      </c>
      <c r="T203" s="1"/>
      <c r="U203" s="1"/>
      <c r="V203" s="1"/>
      <c r="W203" s="1"/>
      <c r="X203" s="1"/>
      <c r="Y203" s="1"/>
      <c r="Z203" s="1"/>
    </row>
    <row r="204" spans="1:26" ht="12.75" customHeight="1">
      <c r="A204" s="178"/>
      <c r="B204" s="178"/>
      <c r="C204" s="179" t="s">
        <v>102</v>
      </c>
      <c r="D204" s="178"/>
      <c r="E204" s="180"/>
      <c r="F204" s="181"/>
      <c r="G204" s="110"/>
      <c r="H204" s="111"/>
      <c r="I204" s="111"/>
      <c r="J204" s="112"/>
      <c r="K204" s="111"/>
      <c r="L204" s="111"/>
      <c r="M204" s="112"/>
      <c r="N204" s="111"/>
      <c r="O204" s="111"/>
      <c r="P204" s="112"/>
      <c r="Q204" s="111"/>
      <c r="R204" s="111"/>
      <c r="S204" s="112"/>
      <c r="T204" s="1"/>
      <c r="U204" s="1"/>
      <c r="V204" s="1"/>
      <c r="W204" s="1"/>
      <c r="X204" s="1"/>
      <c r="Y204" s="1"/>
      <c r="Z204" s="1"/>
    </row>
    <row r="205" spans="1:26" ht="12.75" customHeight="1">
      <c r="A205" s="178" t="s">
        <v>407</v>
      </c>
      <c r="B205" s="178"/>
      <c r="C205" s="179" t="s">
        <v>408</v>
      </c>
      <c r="D205" s="178"/>
      <c r="E205" s="180"/>
      <c r="F205" s="181"/>
      <c r="G205" s="110"/>
      <c r="H205" s="111"/>
      <c r="I205" s="111"/>
      <c r="J205" s="112"/>
      <c r="K205" s="111"/>
      <c r="L205" s="111"/>
      <c r="M205" s="112"/>
      <c r="N205" s="111"/>
      <c r="O205" s="111"/>
      <c r="P205" s="112"/>
      <c r="Q205" s="111"/>
      <c r="R205" s="111"/>
      <c r="S205" s="112"/>
      <c r="T205" s="1"/>
      <c r="U205" s="1"/>
      <c r="V205" s="1"/>
      <c r="W205" s="1"/>
      <c r="X205" s="1"/>
      <c r="Y205" s="1"/>
      <c r="Z205" s="1"/>
    </row>
    <row r="206" spans="1:26" ht="12.75" customHeight="1">
      <c r="A206" s="116" t="s">
        <v>409</v>
      </c>
      <c r="B206" s="116"/>
      <c r="C206" s="117" t="s">
        <v>410</v>
      </c>
      <c r="D206" s="116" t="s">
        <v>380</v>
      </c>
      <c r="E206" s="118">
        <v>50</v>
      </c>
      <c r="F206" s="119">
        <v>26113</v>
      </c>
      <c r="G206" s="110">
        <f t="shared" ref="G206:G216" si="171">ROUND($E206*F206,0)</f>
        <v>1305650</v>
      </c>
      <c r="H206" s="111">
        <v>26113</v>
      </c>
      <c r="I206" s="111">
        <f t="shared" ref="I206:I216" si="172">ROUND($E206*H206,0)</f>
        <v>1305650</v>
      </c>
      <c r="J206" s="112" t="str">
        <f t="shared" ref="J206:J216" si="173">+IF(H206&lt;=$F206,"OK","NO OK")</f>
        <v>OK</v>
      </c>
      <c r="K206" s="111"/>
      <c r="L206" s="111">
        <f t="shared" ref="L206:L216" si="174">ROUND($E206*K206,0)</f>
        <v>0</v>
      </c>
      <c r="M206" s="112" t="str">
        <f t="shared" ref="M206:M216" si="175">+IF(K206&lt;=$F206,"OK","NO OK")</f>
        <v>OK</v>
      </c>
      <c r="N206" s="111"/>
      <c r="O206" s="111">
        <f t="shared" ref="O206:O216" si="176">ROUND($E206*N206,0)</f>
        <v>0</v>
      </c>
      <c r="P206" s="112" t="str">
        <f t="shared" ref="P206:P216" si="177">+IF(N206&lt;=$F206,"OK","NO OK")</f>
        <v>OK</v>
      </c>
      <c r="Q206" s="111"/>
      <c r="R206" s="111">
        <f t="shared" ref="R206:R216" si="178">ROUND($E206*Q206,0)</f>
        <v>0</v>
      </c>
      <c r="S206" s="112" t="str">
        <f t="shared" ref="S206:S216" si="179">+IF(Q206&lt;=$F206,"OK","NO OK")</f>
        <v>OK</v>
      </c>
      <c r="T206" s="1"/>
      <c r="U206" s="1"/>
      <c r="V206" s="1"/>
      <c r="W206" s="1"/>
      <c r="X206" s="1"/>
      <c r="Y206" s="1"/>
      <c r="Z206" s="1"/>
    </row>
    <row r="207" spans="1:26" ht="12.75" customHeight="1">
      <c r="A207" s="116" t="s">
        <v>411</v>
      </c>
      <c r="B207" s="116"/>
      <c r="C207" s="117" t="s">
        <v>412</v>
      </c>
      <c r="D207" s="116" t="s">
        <v>375</v>
      </c>
      <c r="E207" s="118">
        <v>1</v>
      </c>
      <c r="F207" s="119">
        <v>360455</v>
      </c>
      <c r="G207" s="110">
        <f t="shared" si="171"/>
        <v>360455</v>
      </c>
      <c r="H207" s="111">
        <v>360455</v>
      </c>
      <c r="I207" s="111">
        <f t="shared" si="172"/>
        <v>360455</v>
      </c>
      <c r="J207" s="112" t="str">
        <f t="shared" si="173"/>
        <v>OK</v>
      </c>
      <c r="K207" s="111"/>
      <c r="L207" s="111">
        <f t="shared" si="174"/>
        <v>0</v>
      </c>
      <c r="M207" s="112" t="str">
        <f t="shared" si="175"/>
        <v>OK</v>
      </c>
      <c r="N207" s="111"/>
      <c r="O207" s="111">
        <f t="shared" si="176"/>
        <v>0</v>
      </c>
      <c r="P207" s="112" t="str">
        <f t="shared" si="177"/>
        <v>OK</v>
      </c>
      <c r="Q207" s="111"/>
      <c r="R207" s="111">
        <f t="shared" si="178"/>
        <v>0</v>
      </c>
      <c r="S207" s="112" t="str">
        <f t="shared" si="179"/>
        <v>OK</v>
      </c>
      <c r="T207" s="1"/>
      <c r="U207" s="1"/>
      <c r="V207" s="1"/>
      <c r="W207" s="1"/>
      <c r="X207" s="1"/>
      <c r="Y207" s="1"/>
      <c r="Z207" s="1"/>
    </row>
    <row r="208" spans="1:26" ht="12.75" customHeight="1">
      <c r="A208" s="116" t="s">
        <v>413</v>
      </c>
      <c r="B208" s="116"/>
      <c r="C208" s="117" t="s">
        <v>414</v>
      </c>
      <c r="D208" s="116" t="s">
        <v>375</v>
      </c>
      <c r="E208" s="118">
        <v>4</v>
      </c>
      <c r="F208" s="119">
        <v>124731</v>
      </c>
      <c r="G208" s="110">
        <f t="shared" si="171"/>
        <v>498924</v>
      </c>
      <c r="H208" s="111">
        <v>124731</v>
      </c>
      <c r="I208" s="111">
        <f t="shared" si="172"/>
        <v>498924</v>
      </c>
      <c r="J208" s="112" t="str">
        <f t="shared" si="173"/>
        <v>OK</v>
      </c>
      <c r="K208" s="111"/>
      <c r="L208" s="111">
        <f t="shared" si="174"/>
        <v>0</v>
      </c>
      <c r="M208" s="112" t="str">
        <f t="shared" si="175"/>
        <v>OK</v>
      </c>
      <c r="N208" s="111"/>
      <c r="O208" s="111">
        <f t="shared" si="176"/>
        <v>0</v>
      </c>
      <c r="P208" s="112" t="str">
        <f t="shared" si="177"/>
        <v>OK</v>
      </c>
      <c r="Q208" s="111"/>
      <c r="R208" s="111">
        <f t="shared" si="178"/>
        <v>0</v>
      </c>
      <c r="S208" s="112" t="str">
        <f t="shared" si="179"/>
        <v>OK</v>
      </c>
      <c r="T208" s="1"/>
      <c r="U208" s="1"/>
      <c r="V208" s="1"/>
      <c r="W208" s="1"/>
      <c r="X208" s="1"/>
      <c r="Y208" s="1"/>
      <c r="Z208" s="1"/>
    </row>
    <row r="209" spans="1:26" ht="12.75" customHeight="1">
      <c r="A209" s="116" t="s">
        <v>415</v>
      </c>
      <c r="B209" s="116"/>
      <c r="C209" s="117" t="s">
        <v>416</v>
      </c>
      <c r="D209" s="116" t="s">
        <v>375</v>
      </c>
      <c r="E209" s="118">
        <v>4</v>
      </c>
      <c r="F209" s="119">
        <v>146121</v>
      </c>
      <c r="G209" s="110">
        <f t="shared" si="171"/>
        <v>584484</v>
      </c>
      <c r="H209" s="111">
        <v>146121</v>
      </c>
      <c r="I209" s="111">
        <f t="shared" si="172"/>
        <v>584484</v>
      </c>
      <c r="J209" s="112" t="str">
        <f t="shared" si="173"/>
        <v>OK</v>
      </c>
      <c r="K209" s="111"/>
      <c r="L209" s="111">
        <f t="shared" si="174"/>
        <v>0</v>
      </c>
      <c r="M209" s="112" t="str">
        <f t="shared" si="175"/>
        <v>OK</v>
      </c>
      <c r="N209" s="111"/>
      <c r="O209" s="111">
        <f t="shared" si="176"/>
        <v>0</v>
      </c>
      <c r="P209" s="112" t="str">
        <f t="shared" si="177"/>
        <v>OK</v>
      </c>
      <c r="Q209" s="111"/>
      <c r="R209" s="111">
        <f t="shared" si="178"/>
        <v>0</v>
      </c>
      <c r="S209" s="112" t="str">
        <f t="shared" si="179"/>
        <v>OK</v>
      </c>
      <c r="T209" s="1"/>
      <c r="U209" s="1"/>
      <c r="V209" s="1"/>
      <c r="W209" s="1"/>
      <c r="X209" s="1"/>
      <c r="Y209" s="1"/>
      <c r="Z209" s="1"/>
    </row>
    <row r="210" spans="1:26" ht="12.75" customHeight="1">
      <c r="A210" s="116" t="s">
        <v>417</v>
      </c>
      <c r="B210" s="116"/>
      <c r="C210" s="117" t="s">
        <v>418</v>
      </c>
      <c r="D210" s="116" t="s">
        <v>375</v>
      </c>
      <c r="E210" s="118">
        <v>1</v>
      </c>
      <c r="F210" s="119">
        <v>120907</v>
      </c>
      <c r="G210" s="110">
        <f t="shared" si="171"/>
        <v>120907</v>
      </c>
      <c r="H210" s="111">
        <v>120907</v>
      </c>
      <c r="I210" s="111">
        <f t="shared" si="172"/>
        <v>120907</v>
      </c>
      <c r="J210" s="112" t="str">
        <f t="shared" si="173"/>
        <v>OK</v>
      </c>
      <c r="K210" s="111"/>
      <c r="L210" s="111">
        <f t="shared" si="174"/>
        <v>0</v>
      </c>
      <c r="M210" s="112" t="str">
        <f t="shared" si="175"/>
        <v>OK</v>
      </c>
      <c r="N210" s="111"/>
      <c r="O210" s="111">
        <f t="shared" si="176"/>
        <v>0</v>
      </c>
      <c r="P210" s="112" t="str">
        <f t="shared" si="177"/>
        <v>OK</v>
      </c>
      <c r="Q210" s="111"/>
      <c r="R210" s="111">
        <f t="shared" si="178"/>
        <v>0</v>
      </c>
      <c r="S210" s="112" t="str">
        <f t="shared" si="179"/>
        <v>OK</v>
      </c>
      <c r="T210" s="1"/>
      <c r="U210" s="1"/>
      <c r="V210" s="1"/>
      <c r="W210" s="1"/>
      <c r="X210" s="1"/>
      <c r="Y210" s="1"/>
      <c r="Z210" s="1"/>
    </row>
    <row r="211" spans="1:26" ht="12.75" customHeight="1">
      <c r="A211" s="116" t="s">
        <v>419</v>
      </c>
      <c r="B211" s="116"/>
      <c r="C211" s="117" t="s">
        <v>420</v>
      </c>
      <c r="D211" s="116" t="s">
        <v>375</v>
      </c>
      <c r="E211" s="118">
        <v>4</v>
      </c>
      <c r="F211" s="119">
        <v>247871</v>
      </c>
      <c r="G211" s="110">
        <f t="shared" si="171"/>
        <v>991484</v>
      </c>
      <c r="H211" s="111">
        <v>247871</v>
      </c>
      <c r="I211" s="111">
        <f t="shared" si="172"/>
        <v>991484</v>
      </c>
      <c r="J211" s="112" t="str">
        <f t="shared" si="173"/>
        <v>OK</v>
      </c>
      <c r="K211" s="111"/>
      <c r="L211" s="111">
        <f t="shared" si="174"/>
        <v>0</v>
      </c>
      <c r="M211" s="112" t="str">
        <f t="shared" si="175"/>
        <v>OK</v>
      </c>
      <c r="N211" s="111"/>
      <c r="O211" s="111">
        <f t="shared" si="176"/>
        <v>0</v>
      </c>
      <c r="P211" s="112" t="str">
        <f t="shared" si="177"/>
        <v>OK</v>
      </c>
      <c r="Q211" s="111"/>
      <c r="R211" s="111">
        <f t="shared" si="178"/>
        <v>0</v>
      </c>
      <c r="S211" s="112" t="str">
        <f t="shared" si="179"/>
        <v>OK</v>
      </c>
      <c r="T211" s="1"/>
      <c r="U211" s="1"/>
      <c r="V211" s="1"/>
      <c r="W211" s="1"/>
      <c r="X211" s="1"/>
      <c r="Y211" s="1"/>
      <c r="Z211" s="1"/>
    </row>
    <row r="212" spans="1:26" ht="12.75" customHeight="1">
      <c r="A212" s="116" t="s">
        <v>421</v>
      </c>
      <c r="B212" s="116"/>
      <c r="C212" s="117" t="s">
        <v>422</v>
      </c>
      <c r="D212" s="116" t="s">
        <v>380</v>
      </c>
      <c r="E212" s="118">
        <v>15</v>
      </c>
      <c r="F212" s="119">
        <v>21181</v>
      </c>
      <c r="G212" s="110">
        <f t="shared" si="171"/>
        <v>317715</v>
      </c>
      <c r="H212" s="111">
        <v>21181</v>
      </c>
      <c r="I212" s="111">
        <f t="shared" si="172"/>
        <v>317715</v>
      </c>
      <c r="J212" s="112" t="str">
        <f t="shared" si="173"/>
        <v>OK</v>
      </c>
      <c r="K212" s="111"/>
      <c r="L212" s="111">
        <f t="shared" si="174"/>
        <v>0</v>
      </c>
      <c r="M212" s="112" t="str">
        <f t="shared" si="175"/>
        <v>OK</v>
      </c>
      <c r="N212" s="111"/>
      <c r="O212" s="111">
        <f t="shared" si="176"/>
        <v>0</v>
      </c>
      <c r="P212" s="112" t="str">
        <f t="shared" si="177"/>
        <v>OK</v>
      </c>
      <c r="Q212" s="111"/>
      <c r="R212" s="111">
        <f t="shared" si="178"/>
        <v>0</v>
      </c>
      <c r="S212" s="112" t="str">
        <f t="shared" si="179"/>
        <v>OK</v>
      </c>
      <c r="T212" s="1"/>
      <c r="U212" s="1"/>
      <c r="V212" s="1"/>
      <c r="W212" s="1"/>
      <c r="X212" s="1"/>
      <c r="Y212" s="1"/>
      <c r="Z212" s="1"/>
    </row>
    <row r="213" spans="1:26" ht="12.75" customHeight="1">
      <c r="A213" s="116" t="s">
        <v>423</v>
      </c>
      <c r="B213" s="116"/>
      <c r="C213" s="117" t="s">
        <v>424</v>
      </c>
      <c r="D213" s="116" t="s">
        <v>375</v>
      </c>
      <c r="E213" s="118">
        <v>4</v>
      </c>
      <c r="F213" s="119">
        <v>136623</v>
      </c>
      <c r="G213" s="110">
        <f t="shared" si="171"/>
        <v>546492</v>
      </c>
      <c r="H213" s="111">
        <v>136623</v>
      </c>
      <c r="I213" s="111">
        <f t="shared" si="172"/>
        <v>546492</v>
      </c>
      <c r="J213" s="112" t="str">
        <f t="shared" si="173"/>
        <v>OK</v>
      </c>
      <c r="K213" s="111"/>
      <c r="L213" s="111">
        <f t="shared" si="174"/>
        <v>0</v>
      </c>
      <c r="M213" s="112" t="str">
        <f t="shared" si="175"/>
        <v>OK</v>
      </c>
      <c r="N213" s="111"/>
      <c r="O213" s="111">
        <f t="shared" si="176"/>
        <v>0</v>
      </c>
      <c r="P213" s="112" t="str">
        <f t="shared" si="177"/>
        <v>OK</v>
      </c>
      <c r="Q213" s="111"/>
      <c r="R213" s="111">
        <f t="shared" si="178"/>
        <v>0</v>
      </c>
      <c r="S213" s="112" t="str">
        <f t="shared" si="179"/>
        <v>OK</v>
      </c>
      <c r="T213" s="1"/>
      <c r="U213" s="1"/>
      <c r="V213" s="1"/>
      <c r="W213" s="1"/>
      <c r="X213" s="1"/>
      <c r="Y213" s="1"/>
      <c r="Z213" s="1"/>
    </row>
    <row r="214" spans="1:26" ht="12.75" customHeight="1">
      <c r="A214" s="116" t="s">
        <v>425</v>
      </c>
      <c r="B214" s="116"/>
      <c r="C214" s="117" t="s">
        <v>426</v>
      </c>
      <c r="D214" s="116" t="s">
        <v>375</v>
      </c>
      <c r="E214" s="118">
        <v>2</v>
      </c>
      <c r="F214" s="119">
        <v>124184</v>
      </c>
      <c r="G214" s="110">
        <f t="shared" si="171"/>
        <v>248368</v>
      </c>
      <c r="H214" s="111">
        <v>124184</v>
      </c>
      <c r="I214" s="111">
        <f t="shared" si="172"/>
        <v>248368</v>
      </c>
      <c r="J214" s="112" t="str">
        <f t="shared" si="173"/>
        <v>OK</v>
      </c>
      <c r="K214" s="111"/>
      <c r="L214" s="111">
        <f t="shared" si="174"/>
        <v>0</v>
      </c>
      <c r="M214" s="112" t="str">
        <f t="shared" si="175"/>
        <v>OK</v>
      </c>
      <c r="N214" s="111"/>
      <c r="O214" s="111">
        <f t="shared" si="176"/>
        <v>0</v>
      </c>
      <c r="P214" s="112" t="str">
        <f t="shared" si="177"/>
        <v>OK</v>
      </c>
      <c r="Q214" s="111"/>
      <c r="R214" s="111">
        <f t="shared" si="178"/>
        <v>0</v>
      </c>
      <c r="S214" s="112" t="str">
        <f t="shared" si="179"/>
        <v>OK</v>
      </c>
      <c r="T214" s="1"/>
      <c r="U214" s="1"/>
      <c r="V214" s="1"/>
      <c r="W214" s="1"/>
      <c r="X214" s="1"/>
      <c r="Y214" s="1"/>
      <c r="Z214" s="1"/>
    </row>
    <row r="215" spans="1:26" ht="12.75" customHeight="1">
      <c r="A215" s="116" t="s">
        <v>427</v>
      </c>
      <c r="B215" s="116"/>
      <c r="C215" s="117" t="s">
        <v>428</v>
      </c>
      <c r="D215" s="116" t="s">
        <v>375</v>
      </c>
      <c r="E215" s="118">
        <v>4</v>
      </c>
      <c r="F215" s="119">
        <v>123581</v>
      </c>
      <c r="G215" s="110">
        <f t="shared" si="171"/>
        <v>494324</v>
      </c>
      <c r="H215" s="111">
        <v>123581</v>
      </c>
      <c r="I215" s="111">
        <f t="shared" si="172"/>
        <v>494324</v>
      </c>
      <c r="J215" s="112" t="str">
        <f t="shared" si="173"/>
        <v>OK</v>
      </c>
      <c r="K215" s="111"/>
      <c r="L215" s="111">
        <f t="shared" si="174"/>
        <v>0</v>
      </c>
      <c r="M215" s="112" t="str">
        <f t="shared" si="175"/>
        <v>OK</v>
      </c>
      <c r="N215" s="111"/>
      <c r="O215" s="111">
        <f t="shared" si="176"/>
        <v>0</v>
      </c>
      <c r="P215" s="112" t="str">
        <f t="shared" si="177"/>
        <v>OK</v>
      </c>
      <c r="Q215" s="111"/>
      <c r="R215" s="111">
        <f t="shared" si="178"/>
        <v>0</v>
      </c>
      <c r="S215" s="112" t="str">
        <f t="shared" si="179"/>
        <v>OK</v>
      </c>
      <c r="T215" s="1"/>
      <c r="U215" s="1"/>
      <c r="V215" s="1"/>
      <c r="W215" s="1"/>
      <c r="X215" s="1"/>
      <c r="Y215" s="1"/>
      <c r="Z215" s="1"/>
    </row>
    <row r="216" spans="1:26" ht="12.75" customHeight="1">
      <c r="A216" s="116" t="s">
        <v>429</v>
      </c>
      <c r="B216" s="116"/>
      <c r="C216" s="117" t="s">
        <v>430</v>
      </c>
      <c r="D216" s="116" t="s">
        <v>380</v>
      </c>
      <c r="E216" s="118">
        <v>18</v>
      </c>
      <c r="F216" s="119">
        <v>23232</v>
      </c>
      <c r="G216" s="110">
        <f t="shared" si="171"/>
        <v>418176</v>
      </c>
      <c r="H216" s="111">
        <v>23232</v>
      </c>
      <c r="I216" s="111">
        <f t="shared" si="172"/>
        <v>418176</v>
      </c>
      <c r="J216" s="112" t="str">
        <f t="shared" si="173"/>
        <v>OK</v>
      </c>
      <c r="K216" s="111"/>
      <c r="L216" s="111">
        <f t="shared" si="174"/>
        <v>0</v>
      </c>
      <c r="M216" s="112" t="str">
        <f t="shared" si="175"/>
        <v>OK</v>
      </c>
      <c r="N216" s="111"/>
      <c r="O216" s="111">
        <f t="shared" si="176"/>
        <v>0</v>
      </c>
      <c r="P216" s="112" t="str">
        <f t="shared" si="177"/>
        <v>OK</v>
      </c>
      <c r="Q216" s="111"/>
      <c r="R216" s="111">
        <f t="shared" si="178"/>
        <v>0</v>
      </c>
      <c r="S216" s="112" t="str">
        <f t="shared" si="179"/>
        <v>OK</v>
      </c>
      <c r="T216" s="1"/>
      <c r="U216" s="1"/>
      <c r="V216" s="1"/>
      <c r="W216" s="1"/>
      <c r="X216" s="1"/>
      <c r="Y216" s="1"/>
      <c r="Z216" s="1"/>
    </row>
    <row r="217" spans="1:26" ht="12.75" customHeight="1">
      <c r="A217" s="178"/>
      <c r="B217" s="178"/>
      <c r="C217" s="179" t="s">
        <v>102</v>
      </c>
      <c r="D217" s="178"/>
      <c r="E217" s="180"/>
      <c r="F217" s="181"/>
      <c r="G217" s="110"/>
      <c r="H217" s="111"/>
      <c r="I217" s="111"/>
      <c r="J217" s="112"/>
      <c r="K217" s="111"/>
      <c r="L217" s="111"/>
      <c r="M217" s="112"/>
      <c r="N217" s="111"/>
      <c r="O217" s="111"/>
      <c r="P217" s="112"/>
      <c r="Q217" s="111"/>
      <c r="R217" s="111"/>
      <c r="S217" s="112"/>
      <c r="T217" s="1"/>
      <c r="U217" s="1"/>
      <c r="V217" s="1"/>
      <c r="W217" s="1"/>
      <c r="X217" s="1"/>
      <c r="Y217" s="1"/>
      <c r="Z217" s="1"/>
    </row>
    <row r="218" spans="1:26" ht="12.75" customHeight="1">
      <c r="A218" s="178" t="s">
        <v>431</v>
      </c>
      <c r="B218" s="178"/>
      <c r="C218" s="179" t="s">
        <v>432</v>
      </c>
      <c r="D218" s="178"/>
      <c r="E218" s="180"/>
      <c r="F218" s="181"/>
      <c r="G218" s="110"/>
      <c r="H218" s="111"/>
      <c r="I218" s="111"/>
      <c r="J218" s="112"/>
      <c r="K218" s="111"/>
      <c r="L218" s="111"/>
      <c r="M218" s="112"/>
      <c r="N218" s="111"/>
      <c r="O218" s="111"/>
      <c r="P218" s="112"/>
      <c r="Q218" s="111"/>
      <c r="R218" s="111"/>
      <c r="S218" s="112"/>
      <c r="T218" s="1"/>
      <c r="U218" s="1"/>
      <c r="V218" s="1"/>
      <c r="W218" s="1"/>
      <c r="X218" s="1"/>
      <c r="Y218" s="1"/>
      <c r="Z218" s="1"/>
    </row>
    <row r="219" spans="1:26" ht="12.75" customHeight="1">
      <c r="A219" s="116" t="s">
        <v>433</v>
      </c>
      <c r="B219" s="116"/>
      <c r="C219" s="117" t="s">
        <v>434</v>
      </c>
      <c r="D219" s="116" t="s">
        <v>375</v>
      </c>
      <c r="E219" s="118">
        <v>4</v>
      </c>
      <c r="F219" s="119">
        <v>20210213</v>
      </c>
      <c r="G219" s="110">
        <f t="shared" ref="G219:G220" si="180">ROUND($E219*F219,0)</f>
        <v>80840852</v>
      </c>
      <c r="H219" s="111">
        <v>20210213</v>
      </c>
      <c r="I219" s="111">
        <f t="shared" ref="I219:I220" si="181">ROUND($E219*H219,0)</f>
        <v>80840852</v>
      </c>
      <c r="J219" s="112" t="str">
        <f t="shared" ref="J219:J220" si="182">+IF(H219&lt;=$F219,"OK","NO OK")</f>
        <v>OK</v>
      </c>
      <c r="K219" s="111"/>
      <c r="L219" s="111">
        <f t="shared" ref="L219:L220" si="183">ROUND($E219*K219,0)</f>
        <v>0</v>
      </c>
      <c r="M219" s="112" t="str">
        <f t="shared" ref="M219:M220" si="184">+IF(K219&lt;=$F219,"OK","NO OK")</f>
        <v>OK</v>
      </c>
      <c r="N219" s="111"/>
      <c r="O219" s="111">
        <f t="shared" ref="O219:O220" si="185">ROUND($E219*N219,0)</f>
        <v>0</v>
      </c>
      <c r="P219" s="112" t="str">
        <f t="shared" ref="P219:P220" si="186">+IF(N219&lt;=$F219,"OK","NO OK")</f>
        <v>OK</v>
      </c>
      <c r="Q219" s="111"/>
      <c r="R219" s="111">
        <f t="shared" ref="R219:R220" si="187">ROUND($E219*Q219,0)</f>
        <v>0</v>
      </c>
      <c r="S219" s="112" t="str">
        <f t="shared" ref="S219:S220" si="188">+IF(Q219&lt;=$F219,"OK","NO OK")</f>
        <v>OK</v>
      </c>
      <c r="T219" s="1"/>
      <c r="U219" s="1"/>
      <c r="V219" s="1"/>
      <c r="W219" s="1"/>
      <c r="X219" s="1"/>
      <c r="Y219" s="1"/>
      <c r="Z219" s="1"/>
    </row>
    <row r="220" spans="1:26" ht="12.75" customHeight="1">
      <c r="A220" s="116" t="s">
        <v>435</v>
      </c>
      <c r="B220" s="116"/>
      <c r="C220" s="117" t="s">
        <v>436</v>
      </c>
      <c r="D220" s="116" t="s">
        <v>375</v>
      </c>
      <c r="E220" s="118">
        <v>15</v>
      </c>
      <c r="F220" s="119">
        <v>804250</v>
      </c>
      <c r="G220" s="110">
        <f t="shared" si="180"/>
        <v>12063750</v>
      </c>
      <c r="H220" s="111">
        <v>804250</v>
      </c>
      <c r="I220" s="111">
        <f t="shared" si="181"/>
        <v>12063750</v>
      </c>
      <c r="J220" s="112" t="str">
        <f t="shared" si="182"/>
        <v>OK</v>
      </c>
      <c r="K220" s="111"/>
      <c r="L220" s="111">
        <f t="shared" si="183"/>
        <v>0</v>
      </c>
      <c r="M220" s="112" t="str">
        <f t="shared" si="184"/>
        <v>OK</v>
      </c>
      <c r="N220" s="111"/>
      <c r="O220" s="111">
        <f t="shared" si="185"/>
        <v>0</v>
      </c>
      <c r="P220" s="112" t="str">
        <f t="shared" si="186"/>
        <v>OK</v>
      </c>
      <c r="Q220" s="111"/>
      <c r="R220" s="111">
        <f t="shared" si="187"/>
        <v>0</v>
      </c>
      <c r="S220" s="112" t="str">
        <f t="shared" si="188"/>
        <v>OK</v>
      </c>
      <c r="T220" s="1"/>
      <c r="U220" s="1"/>
      <c r="V220" s="1"/>
      <c r="W220" s="1"/>
      <c r="X220" s="1"/>
      <c r="Y220" s="1"/>
      <c r="Z220" s="1"/>
    </row>
    <row r="221" spans="1:26" ht="12.75" customHeight="1">
      <c r="A221" s="178"/>
      <c r="B221" s="178"/>
      <c r="C221" s="179" t="s">
        <v>102</v>
      </c>
      <c r="D221" s="178"/>
      <c r="E221" s="180"/>
      <c r="F221" s="181"/>
      <c r="G221" s="110"/>
      <c r="H221" s="111"/>
      <c r="I221" s="111"/>
      <c r="J221" s="112"/>
      <c r="K221" s="111"/>
      <c r="L221" s="111"/>
      <c r="M221" s="112"/>
      <c r="N221" s="111"/>
      <c r="O221" s="111"/>
      <c r="P221" s="112"/>
      <c r="Q221" s="111"/>
      <c r="R221" s="111"/>
      <c r="S221" s="112"/>
      <c r="T221" s="1"/>
      <c r="U221" s="1"/>
      <c r="V221" s="1"/>
      <c r="W221" s="1"/>
      <c r="X221" s="1"/>
      <c r="Y221" s="1"/>
      <c r="Z221" s="1"/>
    </row>
    <row r="222" spans="1:26" ht="12.75" customHeight="1">
      <c r="A222" s="183"/>
      <c r="B222" s="183"/>
      <c r="C222" s="184"/>
      <c r="D222" s="183"/>
      <c r="E222" s="185"/>
      <c r="F222" s="111"/>
      <c r="G222" s="111"/>
      <c r="H222" s="111"/>
      <c r="I222" s="111"/>
      <c r="J222" s="112"/>
      <c r="K222" s="111"/>
      <c r="L222" s="111"/>
      <c r="M222" s="112"/>
      <c r="N222" s="111"/>
      <c r="O222" s="111"/>
      <c r="P222" s="112"/>
      <c r="Q222" s="111"/>
      <c r="R222" s="111"/>
      <c r="S222" s="112"/>
      <c r="T222" s="1"/>
      <c r="U222" s="1"/>
      <c r="V222" s="1"/>
      <c r="W222" s="1"/>
      <c r="X222" s="1"/>
      <c r="Y222" s="1"/>
      <c r="Z222" s="1"/>
    </row>
    <row r="223" spans="1:26" ht="12.75" customHeight="1">
      <c r="A223" s="183"/>
      <c r="B223" s="183"/>
      <c r="C223" s="186" t="s">
        <v>437</v>
      </c>
      <c r="D223" s="183"/>
      <c r="E223" s="183"/>
      <c r="F223" s="187"/>
      <c r="G223" s="188">
        <f>SUM(G8:G222)</f>
        <v>6912127335</v>
      </c>
      <c r="H223" s="187"/>
      <c r="I223" s="188">
        <f>SUM(I8:I222)</f>
        <v>6912127335</v>
      </c>
      <c r="J223" s="183"/>
      <c r="K223" s="187"/>
      <c r="L223" s="188">
        <f>SUM(L8:L222)</f>
        <v>0</v>
      </c>
      <c r="M223" s="183"/>
      <c r="N223" s="187"/>
      <c r="O223" s="188">
        <f>SUM(O8:O222)</f>
        <v>0</v>
      </c>
      <c r="P223" s="183"/>
      <c r="Q223" s="187"/>
      <c r="R223" s="188">
        <f>SUM(R8:R222)</f>
        <v>0</v>
      </c>
      <c r="S223" s="183"/>
      <c r="T223" s="1"/>
      <c r="U223" s="1"/>
      <c r="V223" s="1"/>
      <c r="W223" s="1"/>
      <c r="X223" s="1"/>
      <c r="Y223" s="1"/>
      <c r="Z223" s="1"/>
    </row>
    <row r="224" spans="1:26" ht="12.75" customHeight="1">
      <c r="A224" s="183"/>
      <c r="B224" s="183"/>
      <c r="C224" s="105"/>
      <c r="D224" s="183"/>
      <c r="E224" s="183"/>
      <c r="F224" s="187"/>
      <c r="G224" s="189"/>
      <c r="H224" s="187"/>
      <c r="I224" s="188"/>
      <c r="J224" s="183"/>
      <c r="K224" s="187"/>
      <c r="L224" s="188"/>
      <c r="M224" s="183"/>
      <c r="N224" s="187"/>
      <c r="O224" s="188"/>
      <c r="P224" s="183"/>
      <c r="Q224" s="187"/>
      <c r="R224" s="188"/>
      <c r="S224" s="183"/>
      <c r="T224" s="1"/>
      <c r="U224" s="1"/>
      <c r="V224" s="1"/>
      <c r="W224" s="1"/>
      <c r="X224" s="1"/>
      <c r="Y224" s="1"/>
      <c r="Z224" s="1"/>
    </row>
    <row r="225" spans="1:26" ht="12.75" customHeight="1">
      <c r="A225" s="183"/>
      <c r="B225" s="183"/>
      <c r="C225" s="105" t="s">
        <v>438</v>
      </c>
      <c r="D225" s="183"/>
      <c r="E225" s="183"/>
      <c r="F225" s="187"/>
      <c r="G225" s="188">
        <f>ROUND(G$223/(1+SUM(D226:D228,D230*D228)),2)</f>
        <v>5369059604.6300001</v>
      </c>
      <c r="H225" s="187"/>
      <c r="I225" s="188">
        <f>ROUND(I$223/(1+SUM(H226:H228,H230*H228)),2)</f>
        <v>5369059604.6300001</v>
      </c>
      <c r="J225" s="183"/>
      <c r="K225" s="187"/>
      <c r="L225" s="188">
        <f>ROUND(L$223/(1+SUM(K226:K228,K230*K228)),2)</f>
        <v>0</v>
      </c>
      <c r="M225" s="183"/>
      <c r="N225" s="187"/>
      <c r="O225" s="188">
        <f>ROUND(O$223/(1+SUM(N226:N228,N230*N228)),2)</f>
        <v>0</v>
      </c>
      <c r="P225" s="183"/>
      <c r="Q225" s="187"/>
      <c r="R225" s="188">
        <f>ROUND(R$223/(1+SUM(Q226:Q228,Q230*Q228)),2)</f>
        <v>0</v>
      </c>
      <c r="S225" s="183"/>
      <c r="T225" s="1"/>
      <c r="U225" s="1"/>
      <c r="V225" s="1"/>
      <c r="W225" s="1"/>
      <c r="X225" s="1"/>
      <c r="Y225" s="1"/>
      <c r="Z225" s="1"/>
    </row>
    <row r="226" spans="1:26" ht="12.75" customHeight="1">
      <c r="A226" s="183"/>
      <c r="B226" s="183"/>
      <c r="C226" s="190" t="s">
        <v>439</v>
      </c>
      <c r="D226" s="191">
        <v>0.19789999999999999</v>
      </c>
      <c r="E226" s="183"/>
      <c r="F226" s="187"/>
      <c r="G226" s="192">
        <f t="shared" ref="G226:G228" si="189">ROUND(G$225*$D226,2)</f>
        <v>1062536895.76</v>
      </c>
      <c r="H226" s="191">
        <v>0.19789999999999999</v>
      </c>
      <c r="I226" s="192">
        <f t="shared" ref="I226:I228" si="190">ROUND(I$225*H226,0)</f>
        <v>1062536896</v>
      </c>
      <c r="J226" s="183"/>
      <c r="K226" s="191">
        <v>0</v>
      </c>
      <c r="L226" s="192">
        <f t="shared" ref="L226:L228" si="191">ROUND(L$225*K226,0)</f>
        <v>0</v>
      </c>
      <c r="M226" s="183"/>
      <c r="N226" s="191">
        <v>0</v>
      </c>
      <c r="O226" s="192">
        <f t="shared" ref="O226:O228" si="192">ROUND(O$225*N226,0)</f>
        <v>0</v>
      </c>
      <c r="P226" s="183"/>
      <c r="Q226" s="191">
        <v>0</v>
      </c>
      <c r="R226" s="192">
        <f t="shared" ref="R226:R228" si="193">ROUND(R$225*Q226,0)</f>
        <v>0</v>
      </c>
      <c r="S226" s="183"/>
      <c r="T226" s="1"/>
      <c r="U226" s="1"/>
      <c r="V226" s="1"/>
      <c r="W226" s="1"/>
      <c r="X226" s="1"/>
      <c r="Y226" s="1"/>
      <c r="Z226" s="1"/>
    </row>
    <row r="227" spans="1:26" ht="12.75" customHeight="1">
      <c r="A227" s="183"/>
      <c r="B227" s="183"/>
      <c r="C227" s="190" t="s">
        <v>440</v>
      </c>
      <c r="D227" s="191">
        <v>0.03</v>
      </c>
      <c r="E227" s="183"/>
      <c r="F227" s="187"/>
      <c r="G227" s="192">
        <f t="shared" si="189"/>
        <v>161071788.13999999</v>
      </c>
      <c r="H227" s="191">
        <v>0.03</v>
      </c>
      <c r="I227" s="192">
        <f t="shared" si="190"/>
        <v>161071788</v>
      </c>
      <c r="J227" s="183"/>
      <c r="K227" s="191">
        <v>0</v>
      </c>
      <c r="L227" s="192">
        <f t="shared" si="191"/>
        <v>0</v>
      </c>
      <c r="M227" s="183"/>
      <c r="N227" s="191">
        <v>0</v>
      </c>
      <c r="O227" s="192">
        <f t="shared" si="192"/>
        <v>0</v>
      </c>
      <c r="P227" s="183"/>
      <c r="Q227" s="191">
        <v>0</v>
      </c>
      <c r="R227" s="192">
        <f t="shared" si="193"/>
        <v>0</v>
      </c>
      <c r="S227" s="183"/>
      <c r="T227" s="1"/>
      <c r="U227" s="1"/>
      <c r="V227" s="1"/>
      <c r="W227" s="1"/>
      <c r="X227" s="1"/>
      <c r="Y227" s="1"/>
      <c r="Z227" s="1"/>
    </row>
    <row r="228" spans="1:26" ht="12.75" customHeight="1">
      <c r="A228" s="183"/>
      <c r="B228" s="183"/>
      <c r="C228" s="190" t="s">
        <v>441</v>
      </c>
      <c r="D228" s="191">
        <v>0.05</v>
      </c>
      <c r="E228" s="183"/>
      <c r="F228" s="187"/>
      <c r="G228" s="192">
        <f t="shared" si="189"/>
        <v>268452980.23000002</v>
      </c>
      <c r="H228" s="191">
        <v>0.05</v>
      </c>
      <c r="I228" s="192">
        <f t="shared" si="190"/>
        <v>268452980</v>
      </c>
      <c r="J228" s="183"/>
      <c r="K228" s="191">
        <v>0</v>
      </c>
      <c r="L228" s="192">
        <f t="shared" si="191"/>
        <v>0</v>
      </c>
      <c r="M228" s="183"/>
      <c r="N228" s="191">
        <v>0</v>
      </c>
      <c r="O228" s="192">
        <f t="shared" si="192"/>
        <v>0</v>
      </c>
      <c r="P228" s="183"/>
      <c r="Q228" s="191">
        <v>0</v>
      </c>
      <c r="R228" s="192">
        <f t="shared" si="193"/>
        <v>0</v>
      </c>
      <c r="S228" s="183"/>
      <c r="T228" s="1"/>
      <c r="U228" s="1"/>
      <c r="V228" s="1"/>
      <c r="W228" s="1"/>
      <c r="X228" s="1"/>
      <c r="Y228" s="1"/>
      <c r="Z228" s="1"/>
    </row>
    <row r="229" spans="1:26" ht="12.75" customHeight="1">
      <c r="A229" s="183"/>
      <c r="B229" s="183"/>
      <c r="C229" s="193" t="s">
        <v>442</v>
      </c>
      <c r="D229" s="194">
        <f>SUM(D226:D228)</f>
        <v>0.27789999999999998</v>
      </c>
      <c r="E229" s="183"/>
      <c r="F229" s="187"/>
      <c r="G229" s="188">
        <f t="shared" ref="G229:I229" si="194">SUM(G226:G228)</f>
        <v>1492061664.1300001</v>
      </c>
      <c r="H229" s="191">
        <f t="shared" si="194"/>
        <v>0.27789999999999998</v>
      </c>
      <c r="I229" s="188">
        <f t="shared" si="194"/>
        <v>1492061664</v>
      </c>
      <c r="J229" s="183" t="str">
        <f>+IF(H229&lt;=$D$229,"OK","NO OK")</f>
        <v>OK</v>
      </c>
      <c r="K229" s="191">
        <f t="shared" ref="K229:L229" si="195">SUM(K226:K228)</f>
        <v>0</v>
      </c>
      <c r="L229" s="188">
        <f t="shared" si="195"/>
        <v>0</v>
      </c>
      <c r="M229" s="183" t="str">
        <f>+IF(K229&lt;=$D$229,"OK","NO OK")</f>
        <v>OK</v>
      </c>
      <c r="N229" s="191">
        <f t="shared" ref="N229:O229" si="196">SUM(N226:N228)</f>
        <v>0</v>
      </c>
      <c r="O229" s="188">
        <f t="shared" si="196"/>
        <v>0</v>
      </c>
      <c r="P229" s="183" t="str">
        <f>+IF(N229&lt;=$D$229,"OK","NO OK")</f>
        <v>OK</v>
      </c>
      <c r="Q229" s="191">
        <f t="shared" ref="Q229:R229" si="197">SUM(Q226:Q228)</f>
        <v>0</v>
      </c>
      <c r="R229" s="188">
        <f t="shared" si="197"/>
        <v>0</v>
      </c>
      <c r="S229" s="183" t="str">
        <f>+IF(Q229&lt;=$D$229,"OK","NO OK")</f>
        <v>OK</v>
      </c>
      <c r="T229" s="1"/>
      <c r="U229" s="1"/>
      <c r="V229" s="1"/>
      <c r="W229" s="1"/>
      <c r="X229" s="1"/>
      <c r="Y229" s="1"/>
      <c r="Z229" s="1"/>
    </row>
    <row r="230" spans="1:26" ht="12.75" customHeight="1">
      <c r="A230" s="183"/>
      <c r="B230" s="183"/>
      <c r="C230" s="195" t="s">
        <v>443</v>
      </c>
      <c r="D230" s="196">
        <v>0.19</v>
      </c>
      <c r="E230" s="183"/>
      <c r="F230" s="187"/>
      <c r="G230" s="192">
        <f>ROUND(G225*D228*D230,2)</f>
        <v>51006066.240000002</v>
      </c>
      <c r="H230" s="191">
        <v>0.19</v>
      </c>
      <c r="I230" s="192">
        <f>ROUND(I225*H228*H230,0)</f>
        <v>51006066</v>
      </c>
      <c r="J230" s="183"/>
      <c r="K230" s="191">
        <v>0.19</v>
      </c>
      <c r="L230" s="192">
        <f>ROUND(L225*K228*K230,0)</f>
        <v>0</v>
      </c>
      <c r="M230" s="183"/>
      <c r="N230" s="191">
        <v>0.19</v>
      </c>
      <c r="O230" s="192">
        <f>ROUND(O225*N228*N230,0)</f>
        <v>0</v>
      </c>
      <c r="P230" s="183"/>
      <c r="Q230" s="191">
        <v>0.19</v>
      </c>
      <c r="R230" s="192">
        <f>ROUND(R225*Q228*Q230,0)</f>
        <v>0</v>
      </c>
      <c r="S230" s="183"/>
      <c r="T230" s="1"/>
      <c r="U230" s="1"/>
      <c r="V230" s="1"/>
      <c r="W230" s="1"/>
      <c r="X230" s="1"/>
      <c r="Y230" s="1"/>
      <c r="Z230" s="1"/>
    </row>
    <row r="231" spans="1:26" ht="12.75" customHeight="1">
      <c r="A231" s="183"/>
      <c r="B231" s="197"/>
      <c r="C231" s="198" t="s">
        <v>444</v>
      </c>
      <c r="D231" s="183"/>
      <c r="E231" s="199"/>
      <c r="F231" s="187"/>
      <c r="G231" s="188">
        <f>ROUND(G225+G229+G230,0)</f>
        <v>6912127335</v>
      </c>
      <c r="H231" s="200"/>
      <c r="I231" s="188">
        <f>ROUND(I225+I229+I230,0)</f>
        <v>6912127335</v>
      </c>
      <c r="J231" s="183"/>
      <c r="K231" s="200"/>
      <c r="L231" s="188">
        <f>ROUND(L225+L229+L230,0)</f>
        <v>0</v>
      </c>
      <c r="M231" s="183"/>
      <c r="N231" s="200"/>
      <c r="O231" s="188">
        <f>ROUND(O225+O229+O230,0)</f>
        <v>0</v>
      </c>
      <c r="P231" s="183"/>
      <c r="Q231" s="200"/>
      <c r="R231" s="188">
        <f>ROUND(R225+R229+R230,0)</f>
        <v>0</v>
      </c>
      <c r="S231" s="183"/>
      <c r="T231" s="1"/>
      <c r="U231" s="1"/>
      <c r="V231" s="1"/>
      <c r="W231" s="1"/>
      <c r="X231" s="1"/>
      <c r="Y231" s="1"/>
      <c r="Z231" s="1"/>
    </row>
    <row r="232" spans="1:26" ht="12.75" customHeight="1">
      <c r="A232" s="183"/>
      <c r="B232" s="197"/>
      <c r="C232" s="198"/>
      <c r="D232" s="183"/>
      <c r="E232" s="199"/>
      <c r="F232" s="187"/>
      <c r="G232" s="188"/>
      <c r="H232" s="200"/>
      <c r="I232" s="187"/>
      <c r="J232" s="183"/>
      <c r="K232" s="200"/>
      <c r="L232" s="187"/>
      <c r="M232" s="183"/>
      <c r="N232" s="200"/>
      <c r="O232" s="187"/>
      <c r="P232" s="183"/>
      <c r="Q232" s="200"/>
      <c r="R232" s="187"/>
      <c r="S232" s="183"/>
      <c r="T232" s="1"/>
      <c r="U232" s="1"/>
      <c r="V232" s="1"/>
      <c r="W232" s="1"/>
      <c r="X232" s="1"/>
      <c r="Y232" s="1"/>
      <c r="Z232" s="1"/>
    </row>
    <row r="233" spans="1:26" ht="12.75" customHeight="1">
      <c r="A233" s="183"/>
      <c r="B233" s="197"/>
      <c r="C233" s="198" t="s">
        <v>445</v>
      </c>
      <c r="D233" s="183"/>
      <c r="E233" s="199"/>
      <c r="F233" s="187"/>
      <c r="G233" s="188"/>
      <c r="H233" s="200"/>
      <c r="I233" s="187"/>
      <c r="J233" s="183"/>
      <c r="K233" s="200"/>
      <c r="L233" s="187"/>
      <c r="M233" s="183"/>
      <c r="N233" s="200"/>
      <c r="O233" s="187"/>
      <c r="P233" s="183"/>
      <c r="Q233" s="200"/>
      <c r="R233" s="187"/>
      <c r="S233" s="183"/>
      <c r="T233" s="1"/>
      <c r="U233" s="1"/>
      <c r="V233" s="1"/>
      <c r="W233" s="1"/>
      <c r="X233" s="1"/>
      <c r="Y233" s="1"/>
      <c r="Z233" s="1"/>
    </row>
    <row r="234" spans="1:26" ht="12.75" customHeight="1">
      <c r="A234" s="183"/>
      <c r="B234" s="197"/>
      <c r="C234" s="198" t="s">
        <v>446</v>
      </c>
      <c r="D234" s="183"/>
      <c r="E234" s="199"/>
      <c r="F234" s="187"/>
      <c r="G234" s="188">
        <v>20830936</v>
      </c>
      <c r="H234" s="200"/>
      <c r="I234" s="188">
        <v>20830936</v>
      </c>
      <c r="J234" s="183"/>
      <c r="K234" s="200"/>
      <c r="L234" s="188">
        <v>0</v>
      </c>
      <c r="M234" s="183"/>
      <c r="N234" s="200"/>
      <c r="O234" s="188">
        <v>0</v>
      </c>
      <c r="P234" s="183"/>
      <c r="Q234" s="200"/>
      <c r="R234" s="188">
        <v>0</v>
      </c>
      <c r="S234" s="183"/>
      <c r="T234" s="1"/>
      <c r="U234" s="1"/>
      <c r="V234" s="1"/>
      <c r="W234" s="1"/>
      <c r="X234" s="1"/>
      <c r="Y234" s="1"/>
      <c r="Z234" s="1"/>
    </row>
    <row r="235" spans="1:26" ht="12.75" customHeight="1">
      <c r="A235" s="183"/>
      <c r="B235" s="197"/>
      <c r="C235" s="198" t="s">
        <v>447</v>
      </c>
      <c r="D235" s="183"/>
      <c r="E235" s="199"/>
      <c r="F235" s="187"/>
      <c r="G235" s="188">
        <v>6203920</v>
      </c>
      <c r="H235" s="200"/>
      <c r="I235" s="188">
        <v>6203920</v>
      </c>
      <c r="J235" s="183"/>
      <c r="K235" s="200"/>
      <c r="L235" s="188">
        <v>0</v>
      </c>
      <c r="M235" s="183"/>
      <c r="N235" s="200"/>
      <c r="O235" s="188">
        <v>0</v>
      </c>
      <c r="P235" s="183"/>
      <c r="Q235" s="200"/>
      <c r="R235" s="188">
        <v>0</v>
      </c>
      <c r="S235" s="183"/>
      <c r="T235" s="1"/>
      <c r="U235" s="1"/>
      <c r="V235" s="1"/>
      <c r="W235" s="1"/>
      <c r="X235" s="1"/>
      <c r="Y235" s="1"/>
      <c r="Z235" s="1"/>
    </row>
    <row r="236" spans="1:26" ht="12.75" customHeight="1">
      <c r="A236" s="183"/>
      <c r="B236" s="197"/>
      <c r="C236" s="198" t="s">
        <v>448</v>
      </c>
      <c r="D236" s="201">
        <v>1.72E-2</v>
      </c>
      <c r="E236" s="199"/>
      <c r="F236" s="187"/>
      <c r="G236" s="188">
        <f t="shared" ref="G236:G237" si="198">+ROUND(D236*G$225,0)</f>
        <v>92347825</v>
      </c>
      <c r="H236" s="202">
        <v>1.72E-2</v>
      </c>
      <c r="I236" s="188">
        <f t="shared" ref="I236:I237" si="199">+ROUND(H236*I$225,0)</f>
        <v>92347825</v>
      </c>
      <c r="J236" s="183"/>
      <c r="K236" s="202">
        <v>1.72E-2</v>
      </c>
      <c r="L236" s="188">
        <f t="shared" ref="L236:L237" si="200">+ROUND(K236*L$225,0)</f>
        <v>0</v>
      </c>
      <c r="M236" s="183"/>
      <c r="N236" s="202">
        <v>1.72E-2</v>
      </c>
      <c r="O236" s="188">
        <f t="shared" ref="O236:O237" si="201">+ROUND(N236*O$225,0)</f>
        <v>0</v>
      </c>
      <c r="P236" s="183"/>
      <c r="Q236" s="202">
        <v>1.72E-2</v>
      </c>
      <c r="R236" s="188">
        <f t="shared" ref="R236:R237" si="202">+ROUND(Q236*R$225,0)</f>
        <v>0</v>
      </c>
      <c r="S236" s="183"/>
      <c r="T236" s="1"/>
      <c r="U236" s="1"/>
      <c r="V236" s="1"/>
      <c r="W236" s="1"/>
      <c r="X236" s="1"/>
      <c r="Y236" s="1"/>
      <c r="Z236" s="1"/>
    </row>
    <row r="237" spans="1:26" ht="12.75" customHeight="1">
      <c r="A237" s="183"/>
      <c r="B237" s="197"/>
      <c r="C237" s="198" t="s">
        <v>449</v>
      </c>
      <c r="D237" s="201">
        <v>6.7799999999999996E-3</v>
      </c>
      <c r="E237" s="199"/>
      <c r="F237" s="187"/>
      <c r="G237" s="188">
        <f t="shared" si="198"/>
        <v>36402224</v>
      </c>
      <c r="H237" s="202">
        <v>6.7799999999999996E-3</v>
      </c>
      <c r="I237" s="188">
        <f t="shared" si="199"/>
        <v>36402224</v>
      </c>
      <c r="J237" s="183"/>
      <c r="K237" s="202">
        <v>6.7799999999999996E-3</v>
      </c>
      <c r="L237" s="188">
        <f t="shared" si="200"/>
        <v>0</v>
      </c>
      <c r="M237" s="183"/>
      <c r="N237" s="202">
        <v>6.7799999999999996E-3</v>
      </c>
      <c r="O237" s="188">
        <f t="shared" si="201"/>
        <v>0</v>
      </c>
      <c r="P237" s="183"/>
      <c r="Q237" s="202">
        <v>6.7799999999999996E-3</v>
      </c>
      <c r="R237" s="188">
        <f t="shared" si="202"/>
        <v>0</v>
      </c>
      <c r="S237" s="183"/>
      <c r="T237" s="1"/>
      <c r="U237" s="1"/>
      <c r="V237" s="1"/>
      <c r="W237" s="1"/>
      <c r="X237" s="1"/>
      <c r="Y237" s="1"/>
      <c r="Z237" s="1"/>
    </row>
    <row r="238" spans="1:26" ht="12.75" customHeight="1">
      <c r="A238" s="183"/>
      <c r="B238" s="197"/>
      <c r="C238" s="198"/>
      <c r="D238" s="183"/>
      <c r="E238" s="199"/>
      <c r="F238" s="187"/>
      <c r="G238" s="188"/>
      <c r="H238" s="200"/>
      <c r="I238" s="192"/>
      <c r="J238" s="183"/>
      <c r="K238" s="200"/>
      <c r="L238" s="192"/>
      <c r="M238" s="183"/>
      <c r="N238" s="200"/>
      <c r="O238" s="192"/>
      <c r="P238" s="183"/>
      <c r="Q238" s="200"/>
      <c r="R238" s="192"/>
      <c r="S238" s="183"/>
      <c r="T238" s="1"/>
      <c r="U238" s="1"/>
      <c r="V238" s="1"/>
      <c r="W238" s="1"/>
      <c r="X238" s="1"/>
      <c r="Y238" s="1"/>
      <c r="Z238" s="1"/>
    </row>
    <row r="239" spans="1:26" ht="12.75" customHeight="1">
      <c r="A239" s="183"/>
      <c r="B239" s="197"/>
      <c r="C239" s="198" t="s">
        <v>450</v>
      </c>
      <c r="D239" s="183"/>
      <c r="E239" s="199"/>
      <c r="F239" s="187"/>
      <c r="G239" s="188">
        <f>SUM(G231:G238)</f>
        <v>7067912240</v>
      </c>
      <c r="H239" s="200"/>
      <c r="I239" s="192"/>
      <c r="J239" s="183"/>
      <c r="K239" s="200"/>
      <c r="L239" s="192"/>
      <c r="M239" s="183"/>
      <c r="N239" s="200"/>
      <c r="O239" s="192"/>
      <c r="P239" s="183"/>
      <c r="Q239" s="200"/>
      <c r="R239" s="192"/>
      <c r="S239" s="183"/>
      <c r="T239" s="1"/>
      <c r="U239" s="1"/>
      <c r="V239" s="1"/>
      <c r="W239" s="1"/>
      <c r="X239" s="1"/>
      <c r="Y239" s="1"/>
      <c r="Z239" s="1"/>
    </row>
    <row r="240" spans="1:26" ht="12.75" customHeight="1">
      <c r="A240" s="183"/>
      <c r="B240" s="197"/>
      <c r="C240" s="198"/>
      <c r="D240" s="183"/>
      <c r="E240" s="199"/>
      <c r="F240" s="187"/>
      <c r="G240" s="188"/>
      <c r="H240" s="200"/>
      <c r="I240" s="192"/>
      <c r="J240" s="183"/>
      <c r="K240" s="200"/>
      <c r="L240" s="192"/>
      <c r="M240" s="183"/>
      <c r="N240" s="200"/>
      <c r="O240" s="192"/>
      <c r="P240" s="183"/>
      <c r="Q240" s="200"/>
      <c r="R240" s="192"/>
      <c r="S240" s="183"/>
      <c r="T240" s="1"/>
      <c r="U240" s="1"/>
      <c r="V240" s="1"/>
      <c r="W240" s="1"/>
      <c r="X240" s="1"/>
      <c r="Y240" s="1"/>
      <c r="Z240" s="1"/>
    </row>
    <row r="241" spans="1:26" ht="12.75" customHeight="1">
      <c r="A241" s="183"/>
      <c r="B241" s="183"/>
      <c r="C241" s="203" t="s">
        <v>451</v>
      </c>
      <c r="D241" s="183"/>
      <c r="E241" s="183"/>
      <c r="F241" s="183"/>
      <c r="G241" s="183"/>
      <c r="H241" s="183"/>
      <c r="I241" s="204">
        <f>SUM(I231:I240)</f>
        <v>7067912240</v>
      </c>
      <c r="J241" s="112" t="str">
        <f>+IF(I241&lt;=$G239,"OK","NO OK")</f>
        <v>OK</v>
      </c>
      <c r="K241" s="183"/>
      <c r="L241" s="204">
        <f>SUM(L231:L240)</f>
        <v>0</v>
      </c>
      <c r="M241" s="112" t="str">
        <f>+IF(L241&lt;=$G239,"OK","NO OK")</f>
        <v>OK</v>
      </c>
      <c r="N241" s="183"/>
      <c r="O241" s="204">
        <f>SUM(O231:O240)</f>
        <v>0</v>
      </c>
      <c r="P241" s="112" t="str">
        <f>+IF(O241&lt;=$G239,"OK","NO OK")</f>
        <v>OK</v>
      </c>
      <c r="Q241" s="183"/>
      <c r="R241" s="204">
        <f>SUM(R231:R240)</f>
        <v>0</v>
      </c>
      <c r="S241" s="112" t="str">
        <f>+IF(R241&lt;=$G239,"OK","NO OK")</f>
        <v>OK</v>
      </c>
      <c r="T241" s="1"/>
      <c r="U241" s="1"/>
      <c r="V241" s="1"/>
      <c r="W241" s="1"/>
      <c r="X241" s="1"/>
      <c r="Y241" s="1"/>
      <c r="Z241" s="1"/>
    </row>
    <row r="242" spans="1:26" ht="12.75" customHeight="1">
      <c r="A242" s="183"/>
      <c r="B242" s="183"/>
      <c r="C242" s="203" t="s">
        <v>452</v>
      </c>
      <c r="D242" s="183"/>
      <c r="E242" s="183"/>
      <c r="F242" s="183"/>
      <c r="G242" s="183"/>
      <c r="H242" s="183"/>
      <c r="I242" s="205">
        <f>+ROUND(I241/$G239,4)</f>
        <v>1</v>
      </c>
      <c r="J242" s="112" t="str">
        <f>+IF(I242&gt;=95%,"OK","NO OK")</f>
        <v>OK</v>
      </c>
      <c r="K242" s="183"/>
      <c r="L242" s="205">
        <f>+ROUND(L241/$G239,4)</f>
        <v>0</v>
      </c>
      <c r="M242" s="112" t="str">
        <f>+IF(L242&gt;=95%,"OK","NO OK")</f>
        <v>NO OK</v>
      </c>
      <c r="N242" s="183"/>
      <c r="O242" s="205">
        <f>+ROUND(O241/$G239,4)</f>
        <v>0</v>
      </c>
      <c r="P242" s="112" t="str">
        <f>+IF(O242&gt;=95%,"OK","NO OK")</f>
        <v>NO OK</v>
      </c>
      <c r="Q242" s="183"/>
      <c r="R242" s="205">
        <f>+ROUND(R241/$G239,4)</f>
        <v>0</v>
      </c>
      <c r="S242" s="112" t="str">
        <f>+IF(R242&gt;=95%,"OK","NO OK")</f>
        <v>NO OK</v>
      </c>
      <c r="T242" s="1"/>
      <c r="U242" s="1"/>
      <c r="V242" s="1"/>
      <c r="W242" s="1"/>
      <c r="X242" s="1"/>
      <c r="Y242" s="1"/>
      <c r="Z242" s="1"/>
    </row>
    <row r="243" spans="1:26" ht="12.75" customHeight="1">
      <c r="A243" s="183"/>
      <c r="B243" s="183"/>
      <c r="C243" s="203" t="s">
        <v>453</v>
      </c>
      <c r="D243" s="183"/>
      <c r="E243" s="183"/>
      <c r="F243" s="183"/>
      <c r="G243" s="183"/>
      <c r="H243" s="183"/>
      <c r="I243" s="188">
        <v>7067912240</v>
      </c>
      <c r="J243" s="183"/>
      <c r="K243" s="183"/>
      <c r="L243" s="189">
        <v>0</v>
      </c>
      <c r="M243" s="183"/>
      <c r="N243" s="183"/>
      <c r="O243" s="189">
        <v>0</v>
      </c>
      <c r="P243" s="183"/>
      <c r="Q243" s="183"/>
      <c r="R243" s="189">
        <v>0</v>
      </c>
      <c r="S243" s="183"/>
      <c r="T243" s="1"/>
      <c r="U243" s="1"/>
      <c r="V243" s="1"/>
      <c r="W243" s="1"/>
      <c r="X243" s="1"/>
      <c r="Y243" s="1"/>
      <c r="Z243" s="1"/>
    </row>
    <row r="244" spans="1:26" ht="12.75" customHeight="1">
      <c r="A244" s="183"/>
      <c r="B244" s="183"/>
      <c r="C244" s="203" t="s">
        <v>454</v>
      </c>
      <c r="D244" s="183"/>
      <c r="E244" s="183"/>
      <c r="F244" s="183"/>
      <c r="G244" s="183"/>
      <c r="H244" s="183"/>
      <c r="I244" s="189">
        <f>+ABS(I241-I243)</f>
        <v>0</v>
      </c>
      <c r="J244" s="183"/>
      <c r="K244" s="183"/>
      <c r="L244" s="189">
        <f>+ABS(L241-L243)</f>
        <v>0</v>
      </c>
      <c r="M244" s="183"/>
      <c r="N244" s="183"/>
      <c r="O244" s="189">
        <f>+ABS(O241-O243)</f>
        <v>0</v>
      </c>
      <c r="P244" s="183"/>
      <c r="Q244" s="183"/>
      <c r="R244" s="189">
        <f>+ABS(R241-R243)</f>
        <v>0</v>
      </c>
      <c r="S244" s="183"/>
      <c r="T244" s="1"/>
      <c r="U244" s="1"/>
      <c r="V244" s="1"/>
      <c r="W244" s="1"/>
      <c r="X244" s="1"/>
      <c r="Y244" s="1"/>
      <c r="Z244" s="1"/>
    </row>
    <row r="245" spans="1:26" ht="12.75" customHeight="1">
      <c r="A245" s="183"/>
      <c r="B245" s="183"/>
      <c r="C245" s="203" t="s">
        <v>455</v>
      </c>
      <c r="D245" s="183"/>
      <c r="E245" s="183"/>
      <c r="F245" s="183"/>
      <c r="G245" s="183"/>
      <c r="H245" s="183"/>
      <c r="I245" s="206">
        <f>+I244/I243</f>
        <v>0</v>
      </c>
      <c r="J245" s="112" t="str">
        <f>+IF(I245&gt;0.1%,"NO OK","OK")</f>
        <v>OK</v>
      </c>
      <c r="K245" s="183"/>
      <c r="L245" s="206" t="e">
        <f>+L244/L243</f>
        <v>#DIV/0!</v>
      </c>
      <c r="M245" s="112" t="e">
        <f>+IF(L245&gt;0.1%,"NO OK","OK")</f>
        <v>#DIV/0!</v>
      </c>
      <c r="N245" s="183"/>
      <c r="O245" s="206" t="e">
        <f>+O244/O243</f>
        <v>#DIV/0!</v>
      </c>
      <c r="P245" s="112" t="e">
        <f>+IF(O245&gt;0.1%,"NO OK","OK")</f>
        <v>#DIV/0!</v>
      </c>
      <c r="Q245" s="183"/>
      <c r="R245" s="206" t="e">
        <f>+R244/R243</f>
        <v>#DIV/0!</v>
      </c>
      <c r="S245" s="112" t="e">
        <f>+IF(R245&gt;0.1%,"NO OK","OK")</f>
        <v>#DIV/0!</v>
      </c>
      <c r="T245" s="1"/>
      <c r="U245" s="1"/>
      <c r="V245" s="1"/>
      <c r="W245" s="1"/>
      <c r="X245" s="1"/>
      <c r="Y245" s="1"/>
      <c r="Z245" s="1"/>
    </row>
    <row r="246" spans="1:26" ht="12.75" customHeight="1">
      <c r="A246" s="183"/>
      <c r="B246" s="183"/>
      <c r="C246" s="203" t="s">
        <v>456</v>
      </c>
      <c r="D246" s="183"/>
      <c r="E246" s="183"/>
      <c r="F246" s="183"/>
      <c r="G246" s="183"/>
      <c r="H246" s="183"/>
      <c r="I246" s="183"/>
      <c r="J246" s="112" t="s">
        <v>457</v>
      </c>
      <c r="K246" s="183"/>
      <c r="L246" s="183"/>
      <c r="M246" s="112" t="s">
        <v>457</v>
      </c>
      <c r="N246" s="183"/>
      <c r="O246" s="183"/>
      <c r="P246" s="112" t="s">
        <v>457</v>
      </c>
      <c r="Q246" s="183"/>
      <c r="R246" s="183"/>
      <c r="S246" s="112" t="s">
        <v>457</v>
      </c>
      <c r="T246" s="1"/>
      <c r="U246" s="1"/>
      <c r="V246" s="1"/>
      <c r="W246" s="1"/>
      <c r="X246" s="1"/>
      <c r="Y246" s="1"/>
      <c r="Z246" s="1"/>
    </row>
    <row r="247" spans="1:26" ht="12.75" customHeight="1">
      <c r="A247" s="183"/>
      <c r="B247" s="183"/>
      <c r="C247" s="203" t="s">
        <v>458</v>
      </c>
      <c r="D247" s="183"/>
      <c r="E247" s="183"/>
      <c r="F247" s="183"/>
      <c r="G247" s="183"/>
      <c r="H247" s="277" t="str">
        <f>+IF(J241="OK",IF(J242="OK",IF(J245="OK",IF(J246="OK",IF(J229="OK","SI","NO"),"NO"),"NO"),"NO"),"NO")</f>
        <v>SI</v>
      </c>
      <c r="I247" s="223"/>
      <c r="J247" s="224"/>
      <c r="K247" s="277" t="str">
        <f>+IF(M241="OK",IF(M242="OK",IF(M245="OK",IF(M246="OK",IF(M229="OK","SI","NO"),"NO"),"NO"),"NO"),"NO")</f>
        <v>NO</v>
      </c>
      <c r="L247" s="223"/>
      <c r="M247" s="224"/>
      <c r="N247" s="277" t="str">
        <f>+IF(P241="OK",IF(P242="OK",IF(P245="OK",IF(P246="OK",IF(P229="OK","SI","NO"),"NO"),"NO"),"NO"),"NO")</f>
        <v>NO</v>
      </c>
      <c r="O247" s="223"/>
      <c r="P247" s="224"/>
      <c r="Q247" s="277" t="str">
        <f>+IF(S241="OK",IF(S242="OK",IF(S245="OK",IF(S246="OK",IF(S229="OK","SI","NO"),"NO"),"NO"),"NO"),"NO")</f>
        <v>NO</v>
      </c>
      <c r="R247" s="223"/>
      <c r="S247" s="224"/>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207" t="s">
        <v>459</v>
      </c>
      <c r="D249" s="1"/>
      <c r="E249" s="1"/>
      <c r="F249" s="1"/>
      <c r="G249" s="1"/>
      <c r="H249" s="207"/>
      <c r="I249" s="208"/>
      <c r="J249" s="208"/>
      <c r="K249" s="207"/>
      <c r="L249" s="208"/>
      <c r="M249" s="208"/>
      <c r="N249" s="207"/>
      <c r="O249" s="208"/>
      <c r="P249" s="208"/>
      <c r="Q249" s="207"/>
      <c r="R249" s="208"/>
      <c r="S249" s="208"/>
      <c r="T249" s="1"/>
      <c r="U249" s="1"/>
      <c r="V249" s="1"/>
      <c r="W249" s="1"/>
      <c r="X249" s="1"/>
      <c r="Y249" s="1"/>
      <c r="Z249" s="1"/>
    </row>
    <row r="250" spans="1:26" ht="12.75" customHeight="1">
      <c r="A250" s="1"/>
      <c r="B250" s="1"/>
      <c r="C250" s="1"/>
      <c r="D250" s="1"/>
      <c r="E250" s="1"/>
      <c r="F250" s="1"/>
      <c r="G250" s="1"/>
      <c r="H250" s="86"/>
      <c r="I250" s="208"/>
      <c r="J250" s="208"/>
      <c r="K250" s="86"/>
      <c r="L250" s="208"/>
      <c r="M250" s="208"/>
      <c r="N250" s="86"/>
      <c r="O250" s="208"/>
      <c r="P250" s="208"/>
      <c r="Q250" s="86"/>
      <c r="R250" s="208"/>
      <c r="S250" s="208"/>
      <c r="T250" s="1"/>
      <c r="U250" s="1"/>
      <c r="V250" s="1"/>
      <c r="W250" s="1"/>
      <c r="X250" s="1"/>
      <c r="Y250" s="1"/>
      <c r="Z250" s="1"/>
    </row>
    <row r="251" spans="1:26" ht="12.75" customHeight="1">
      <c r="A251" s="1"/>
      <c r="B251" s="1"/>
      <c r="C251" s="1"/>
      <c r="D251" s="1"/>
      <c r="E251" s="1"/>
      <c r="F251" s="1"/>
      <c r="G251" s="1"/>
      <c r="H251" s="86"/>
      <c r="I251" s="208"/>
      <c r="J251" s="208"/>
      <c r="K251" s="86"/>
      <c r="L251" s="208"/>
      <c r="M251" s="208"/>
      <c r="N251" s="86"/>
      <c r="O251" s="208"/>
      <c r="P251" s="208"/>
      <c r="Q251" s="86"/>
      <c r="R251" s="208"/>
      <c r="S251" s="208"/>
      <c r="T251" s="1"/>
      <c r="U251" s="1"/>
      <c r="V251" s="1"/>
      <c r="W251" s="1"/>
      <c r="X251" s="1"/>
      <c r="Y251" s="1"/>
      <c r="Z251" s="1"/>
    </row>
    <row r="252" spans="1:26" ht="12.75" customHeight="1">
      <c r="A252" s="1"/>
      <c r="B252" s="1"/>
      <c r="C252" s="1"/>
      <c r="D252" s="1"/>
      <c r="E252" s="1"/>
      <c r="F252" s="1"/>
      <c r="G252" s="1"/>
      <c r="H252" s="86"/>
      <c r="I252" s="208"/>
      <c r="J252" s="208"/>
      <c r="K252" s="86"/>
      <c r="L252" s="208"/>
      <c r="M252" s="208"/>
      <c r="N252" s="86"/>
      <c r="O252" s="208"/>
      <c r="P252" s="208"/>
      <c r="Q252" s="86"/>
      <c r="R252" s="208"/>
      <c r="S252" s="208"/>
      <c r="T252" s="1"/>
      <c r="U252" s="1"/>
      <c r="V252" s="1"/>
      <c r="W252" s="1"/>
      <c r="X252" s="1"/>
      <c r="Y252" s="1"/>
      <c r="Z252" s="1"/>
    </row>
    <row r="253" spans="1:26" ht="12.75" customHeight="1">
      <c r="A253" s="1"/>
      <c r="B253" s="1"/>
      <c r="C253" s="82" t="s">
        <v>460</v>
      </c>
      <c r="D253" s="82"/>
      <c r="E253" s="1"/>
      <c r="F253" s="1"/>
      <c r="G253" s="1"/>
      <c r="H253" s="82"/>
      <c r="I253" s="208"/>
      <c r="J253" s="82"/>
      <c r="K253" s="82"/>
      <c r="L253" s="208"/>
      <c r="M253" s="82"/>
      <c r="N253" s="82"/>
      <c r="O253" s="208"/>
      <c r="P253" s="82"/>
      <c r="Q253" s="82"/>
      <c r="R253" s="208"/>
      <c r="S253" s="82"/>
      <c r="T253" s="1"/>
      <c r="U253" s="1"/>
      <c r="V253" s="1"/>
      <c r="W253" s="1"/>
      <c r="X253" s="1"/>
      <c r="Y253" s="1"/>
      <c r="Z253" s="1"/>
    </row>
    <row r="254" spans="1:26" ht="12.75" customHeight="1">
      <c r="A254" s="1"/>
      <c r="B254" s="1"/>
      <c r="C254" s="83" t="s">
        <v>461</v>
      </c>
      <c r="D254" s="83"/>
      <c r="E254" s="1"/>
      <c r="F254" s="1"/>
      <c r="G254" s="1"/>
      <c r="H254" s="83"/>
      <c r="I254" s="208"/>
      <c r="J254" s="83"/>
      <c r="K254" s="83"/>
      <c r="L254" s="208"/>
      <c r="M254" s="83"/>
      <c r="N254" s="83"/>
      <c r="O254" s="208"/>
      <c r="P254" s="83"/>
      <c r="Q254" s="83"/>
      <c r="R254" s="208"/>
      <c r="S254" s="83"/>
      <c r="T254" s="1"/>
      <c r="U254" s="1"/>
      <c r="V254" s="1"/>
      <c r="W254" s="1"/>
      <c r="X254" s="1"/>
      <c r="Y254" s="1"/>
      <c r="Z254" s="1"/>
    </row>
    <row r="255" spans="1:26" ht="12.75" customHeight="1">
      <c r="A255" s="1"/>
      <c r="B255" s="1"/>
      <c r="C255" s="83"/>
      <c r="D255" s="1"/>
      <c r="E255" s="1"/>
      <c r="F255" s="1"/>
      <c r="G255" s="1"/>
      <c r="H255" s="83"/>
      <c r="I255" s="208"/>
      <c r="J255" s="208"/>
      <c r="K255" s="83"/>
      <c r="L255" s="208"/>
      <c r="M255" s="208"/>
      <c r="N255" s="83"/>
      <c r="O255" s="208"/>
      <c r="P255" s="208"/>
      <c r="Q255" s="83"/>
      <c r="R255" s="208"/>
      <c r="S255" s="208"/>
      <c r="T255" s="1"/>
      <c r="U255" s="1"/>
      <c r="V255" s="1"/>
      <c r="W255" s="1"/>
      <c r="X255" s="1"/>
      <c r="Y255" s="1"/>
      <c r="Z255" s="1"/>
    </row>
    <row r="256" spans="1:26" ht="12.75" customHeight="1">
      <c r="A256" s="1"/>
      <c r="B256" s="1"/>
      <c r="C256" s="83"/>
      <c r="D256" s="1"/>
      <c r="E256" s="1"/>
      <c r="F256" s="1"/>
      <c r="G256" s="1"/>
      <c r="H256" s="83"/>
      <c r="I256" s="209"/>
      <c r="J256" s="209"/>
      <c r="K256" s="83"/>
      <c r="L256" s="209"/>
      <c r="M256" s="209"/>
      <c r="N256" s="83"/>
      <c r="O256" s="209"/>
      <c r="P256" s="209"/>
      <c r="Q256" s="83"/>
      <c r="R256" s="209"/>
      <c r="S256" s="209"/>
      <c r="T256" s="1"/>
      <c r="U256" s="1"/>
      <c r="V256" s="1"/>
      <c r="W256" s="1"/>
      <c r="X256" s="1"/>
      <c r="Y256" s="1"/>
      <c r="Z256" s="1"/>
    </row>
    <row r="257" spans="1:26" ht="12.75" customHeight="1">
      <c r="A257" s="1"/>
      <c r="B257" s="1"/>
      <c r="C257" s="83"/>
      <c r="D257" s="1"/>
      <c r="E257" s="1"/>
      <c r="F257" s="1"/>
      <c r="G257" s="1"/>
      <c r="H257" s="83"/>
      <c r="I257" s="209"/>
      <c r="J257" s="209"/>
      <c r="K257" s="83"/>
      <c r="L257" s="209"/>
      <c r="M257" s="209"/>
      <c r="N257" s="83"/>
      <c r="O257" s="209"/>
      <c r="P257" s="209"/>
      <c r="Q257" s="83"/>
      <c r="R257" s="209"/>
      <c r="S257" s="209"/>
      <c r="T257" s="1"/>
      <c r="U257" s="1"/>
      <c r="V257" s="1"/>
      <c r="W257" s="1"/>
      <c r="X257" s="1"/>
      <c r="Y257" s="1"/>
      <c r="Z257" s="1"/>
    </row>
    <row r="258" spans="1:26" ht="12.75" customHeight="1">
      <c r="A258" s="1"/>
      <c r="B258" s="1"/>
      <c r="C258" s="82" t="s">
        <v>462</v>
      </c>
      <c r="D258" s="82"/>
      <c r="E258" s="1"/>
      <c r="F258" s="1"/>
      <c r="G258" s="1"/>
      <c r="H258" s="82"/>
      <c r="I258" s="82"/>
      <c r="J258" s="82"/>
      <c r="K258" s="82"/>
      <c r="L258" s="82"/>
      <c r="M258" s="82"/>
      <c r="N258" s="82"/>
      <c r="O258" s="82"/>
      <c r="P258" s="82"/>
      <c r="Q258" s="82"/>
      <c r="R258" s="82"/>
      <c r="S258" s="82"/>
      <c r="T258" s="1"/>
      <c r="U258" s="1"/>
      <c r="V258" s="1"/>
      <c r="W258" s="1"/>
      <c r="X258" s="1"/>
      <c r="Y258" s="1"/>
      <c r="Z258" s="1"/>
    </row>
    <row r="259" spans="1:26" ht="12.75" customHeight="1">
      <c r="A259" s="1"/>
      <c r="B259" s="1"/>
      <c r="C259" s="83" t="s">
        <v>463</v>
      </c>
      <c r="D259" s="83"/>
      <c r="E259" s="1"/>
      <c r="F259" s="1"/>
      <c r="G259" s="1"/>
      <c r="H259" s="83"/>
      <c r="I259" s="209"/>
      <c r="J259" s="209"/>
      <c r="K259" s="83"/>
      <c r="L259" s="209"/>
      <c r="M259" s="209"/>
      <c r="N259" s="83"/>
      <c r="O259" s="209"/>
      <c r="P259" s="209"/>
      <c r="Q259" s="83"/>
      <c r="R259" s="209"/>
      <c r="S259" s="209"/>
      <c r="T259" s="1"/>
      <c r="U259" s="1"/>
      <c r="V259" s="1"/>
      <c r="W259" s="1"/>
      <c r="X259" s="1"/>
      <c r="Y259" s="1"/>
      <c r="Z259" s="1"/>
    </row>
    <row r="260" spans="1:26" ht="12.75" customHeight="1">
      <c r="A260" s="1"/>
      <c r="B260" s="1"/>
      <c r="C260" s="83" t="s">
        <v>464</v>
      </c>
      <c r="D260" s="1"/>
      <c r="E260" s="1"/>
      <c r="F260" s="1"/>
      <c r="G260" s="1"/>
      <c r="H260" s="83"/>
      <c r="I260" s="209"/>
      <c r="J260" s="209"/>
      <c r="K260" s="83"/>
      <c r="L260" s="209"/>
      <c r="M260" s="209"/>
      <c r="N260" s="83"/>
      <c r="O260" s="209"/>
      <c r="P260" s="209"/>
      <c r="Q260" s="83"/>
      <c r="R260" s="209"/>
      <c r="S260" s="209"/>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A1:G1"/>
    <mergeCell ref="A2:G2"/>
    <mergeCell ref="A3:G4"/>
    <mergeCell ref="H3:J4"/>
    <mergeCell ref="K3:M4"/>
    <mergeCell ref="N3:P4"/>
    <mergeCell ref="Q3:S4"/>
    <mergeCell ref="I6:I7"/>
    <mergeCell ref="K6:K7"/>
    <mergeCell ref="H247:J247"/>
    <mergeCell ref="K247:M247"/>
    <mergeCell ref="N247:P247"/>
    <mergeCell ref="Q247:S247"/>
    <mergeCell ref="L6:L7"/>
    <mergeCell ref="N6:N7"/>
    <mergeCell ref="O6:O7"/>
    <mergeCell ref="Q6:Q7"/>
    <mergeCell ref="A6:G6"/>
    <mergeCell ref="H6:H7"/>
    <mergeCell ref="R6:R7"/>
    <mergeCell ref="A5:G5"/>
    <mergeCell ref="H5:J5"/>
    <mergeCell ref="K5:M5"/>
    <mergeCell ref="N5:P5"/>
    <mergeCell ref="Q5:S5"/>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J222">
    <cfRule type="containsText" dxfId="35" priority="1" operator="containsText" text="NO OK">
      <formula>NOT(ISERROR(SEARCH(("NO OK"),(J9))))</formula>
    </cfRule>
  </conditionalFormatting>
  <conditionalFormatting sqref="J245">
    <cfRule type="containsText" dxfId="34" priority="2" operator="containsText" text="NO OK">
      <formula>NOT(ISERROR(SEARCH(("NO OK"),(J245))))</formula>
    </cfRule>
  </conditionalFormatting>
  <conditionalFormatting sqref="J241:J242">
    <cfRule type="containsText" dxfId="33" priority="3" operator="containsText" text="NO OK">
      <formula>NOT(ISERROR(SEARCH(("NO OK"),(J241))))</formula>
    </cfRule>
  </conditionalFormatting>
  <conditionalFormatting sqref="J246">
    <cfRule type="containsText" dxfId="32" priority="4" operator="containsText" text="NO OK">
      <formula>NOT(ISERROR(SEARCH(("NO OK"),(J246))))</formula>
    </cfRule>
  </conditionalFormatting>
  <conditionalFormatting sqref="J229">
    <cfRule type="cellIs" dxfId="31" priority="5" operator="equal">
      <formula>"NO OK"</formula>
    </cfRule>
  </conditionalFormatting>
  <conditionalFormatting sqref="H247">
    <cfRule type="containsText" dxfId="30" priority="6" operator="containsText" text="NO">
      <formula>NOT(ISERROR(SEARCH(("NO"),(H247))))</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M222">
    <cfRule type="containsText" dxfId="29" priority="7" operator="containsText" text="NO OK">
      <formula>NOT(ISERROR(SEARCH(("NO OK"),(M9))))</formula>
    </cfRule>
  </conditionalFormatting>
  <conditionalFormatting sqref="M245">
    <cfRule type="containsText" dxfId="28" priority="8" operator="containsText" text="NO OK">
      <formula>NOT(ISERROR(SEARCH(("NO OK"),(M245))))</formula>
    </cfRule>
  </conditionalFormatting>
  <conditionalFormatting sqref="M242">
    <cfRule type="containsText" dxfId="27" priority="9" operator="containsText" text="NO OK">
      <formula>NOT(ISERROR(SEARCH(("NO OK"),(M242))))</formula>
    </cfRule>
  </conditionalFormatting>
  <conditionalFormatting sqref="M246">
    <cfRule type="containsText" dxfId="26" priority="10" operator="containsText" text="NO OK">
      <formula>NOT(ISERROR(SEARCH(("NO OK"),(M246))))</formula>
    </cfRule>
  </conditionalFormatting>
  <conditionalFormatting sqref="M229">
    <cfRule type="cellIs" dxfId="25" priority="11" operator="equal">
      <formula>"NO OK"</formula>
    </cfRule>
  </conditionalFormatting>
  <conditionalFormatting sqref="K247">
    <cfRule type="containsText" dxfId="24" priority="12" operator="containsText" text="NO">
      <formula>NOT(ISERROR(SEARCH(("NO"),(K247))))</formula>
    </cfRule>
  </conditionalFormatting>
  <conditionalFormatting sqref="H247:M247">
    <cfRule type="containsText" dxfId="23" priority="13" operator="containsText" text="SI">
      <formula>NOT(ISERROR(SEARCH(("SI"),(H247))))</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cfRule type="containsText" dxfId="22"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cfRule type="containsText" dxfId="21" priority="15" operator="containsText" text="NO OK">
      <formula>NOT(ISERROR(SEARCH(("NO OK"),(M10))))</formula>
    </cfRule>
  </conditionalFormatting>
  <conditionalFormatting sqref="M241">
    <cfRule type="containsText" dxfId="20" priority="16" operator="containsText" text="NO OK">
      <formula>NOT(ISERROR(SEARCH(("NO OK"),(M241))))</formula>
    </cfRule>
  </conditionalFormatting>
  <conditionalFormatting sqref="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P222">
    <cfRule type="containsText" dxfId="19" priority="17" operator="containsText" text="NO OK">
      <formula>NOT(ISERROR(SEARCH(("NO OK"),(P9))))</formula>
    </cfRule>
  </conditionalFormatting>
  <conditionalFormatting sqref="P245">
    <cfRule type="containsText" dxfId="18" priority="18" operator="containsText" text="NO OK">
      <formula>NOT(ISERROR(SEARCH(("NO OK"),(P245))))</formula>
    </cfRule>
  </conditionalFormatting>
  <conditionalFormatting sqref="P242">
    <cfRule type="containsText" dxfId="17" priority="19" operator="containsText" text="NO OK">
      <formula>NOT(ISERROR(SEARCH(("NO OK"),(P242))))</formula>
    </cfRule>
  </conditionalFormatting>
  <conditionalFormatting sqref="P246">
    <cfRule type="containsText" dxfId="16" priority="20" operator="containsText" text="NO OK">
      <formula>NOT(ISERROR(SEARCH(("NO OK"),(P246))))</formula>
    </cfRule>
  </conditionalFormatting>
  <conditionalFormatting sqref="P229">
    <cfRule type="cellIs" dxfId="15" priority="21" operator="equal">
      <formula>"NO OK"</formula>
    </cfRule>
  </conditionalFormatting>
  <conditionalFormatting sqref="N247">
    <cfRule type="containsText" dxfId="14" priority="22" operator="containsText" text="NO">
      <formula>NOT(ISERROR(SEARCH(("NO"),(N247))))</formula>
    </cfRule>
  </conditionalFormatting>
  <conditionalFormatting sqref="N247:P247">
    <cfRule type="containsText" dxfId="13" priority="23" operator="containsText" text="SI">
      <formula>NOT(ISERROR(SEARCH(("SI"),(N247))))</formula>
    </cfRule>
  </conditionalFormatting>
  <conditionalFormatting sqref="P10 P12 P14 P16 P18 P20 P22 P24 P26 P28 P30 P32 P34 P36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cfRule type="containsText" dxfId="12" priority="24" operator="containsText" text="NO OK">
      <formula>NOT(ISERROR(SEARCH(("NO OK"),(P10))))</formula>
    </cfRule>
  </conditionalFormatting>
  <conditionalFormatting sqref="P241">
    <cfRule type="containsText" dxfId="11" priority="25" operator="containsText" text="NO OK">
      <formula>NOT(ISERROR(SEARCH(("NO OK"),(P241))))</formula>
    </cfRule>
  </conditionalFormatting>
  <conditionalFormatting sqref="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S222">
    <cfRule type="containsText" dxfId="10" priority="26" operator="containsText" text="NO OK">
      <formula>NOT(ISERROR(SEARCH(("NO OK"),(S9))))</formula>
    </cfRule>
  </conditionalFormatting>
  <conditionalFormatting sqref="S245">
    <cfRule type="containsText" dxfId="9" priority="27" operator="containsText" text="NO OK">
      <formula>NOT(ISERROR(SEARCH(("NO OK"),(S245))))</formula>
    </cfRule>
  </conditionalFormatting>
  <conditionalFormatting sqref="S242">
    <cfRule type="containsText" dxfId="8" priority="28" operator="containsText" text="NO OK">
      <formula>NOT(ISERROR(SEARCH(("NO OK"),(S242))))</formula>
    </cfRule>
  </conditionalFormatting>
  <conditionalFormatting sqref="S246">
    <cfRule type="containsText" dxfId="7" priority="29" operator="containsText" text="NO OK">
      <formula>NOT(ISERROR(SEARCH(("NO OK"),(S246))))</formula>
    </cfRule>
  </conditionalFormatting>
  <conditionalFormatting sqref="S229">
    <cfRule type="cellIs" dxfId="6" priority="30" operator="equal">
      <formula>"NO OK"</formula>
    </cfRule>
  </conditionalFormatting>
  <conditionalFormatting sqref="Q247">
    <cfRule type="containsText" dxfId="5" priority="31" operator="containsText" text="NO">
      <formula>NOT(ISERROR(SEARCH(("NO"),(Q247))))</formula>
    </cfRule>
  </conditionalFormatting>
  <conditionalFormatting sqref="Q247:S247">
    <cfRule type="containsText" dxfId="4" priority="32" operator="containsText" text="SI">
      <formula>NOT(ISERROR(SEARCH(("SI"),(Q247))))</formula>
    </cfRule>
  </conditionalFormatting>
  <conditionalFormatting sqref="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cfRule type="containsText" dxfId="3" priority="33" operator="containsText" text="NO OK">
      <formula>NOT(ISERROR(SEARCH(("NO OK"),(S10))))</formula>
    </cfRule>
  </conditionalFormatting>
  <conditionalFormatting sqref="S241">
    <cfRule type="containsText" dxfId="2" priority="34" operator="containsText" text="NO OK">
      <formula>NOT(ISERROR(SEARCH(("NO OK"),(S241))))</formula>
    </cfRule>
  </conditionalFormatting>
  <pageMargins left="0.31496062992125984" right="0.11811023622047245" top="0.19685039370078741" bottom="0.35433070866141736" header="0" footer="0"/>
  <pageSetup scale="7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4.42578125" defaultRowHeight="15" customHeight="1"/>
  <cols>
    <col min="1" max="1" width="47.28515625" customWidth="1"/>
    <col min="2" max="4" width="20.7109375" customWidth="1"/>
    <col min="5" max="26" width="10.7109375" customWidth="1"/>
  </cols>
  <sheetData>
    <row r="1" spans="1:4">
      <c r="A1" s="273" t="s">
        <v>71</v>
      </c>
      <c r="B1" s="223"/>
      <c r="C1" s="223"/>
      <c r="D1" s="224"/>
    </row>
    <row r="2" spans="1:4">
      <c r="A2" s="273" t="s">
        <v>72</v>
      </c>
      <c r="B2" s="223"/>
      <c r="C2" s="223"/>
      <c r="D2" s="224"/>
    </row>
    <row r="3" spans="1:4">
      <c r="A3" s="274" t="e">
        <f>+#REF!</f>
        <v>#REF!</v>
      </c>
      <c r="B3" s="247"/>
      <c r="C3" s="247"/>
      <c r="D3" s="275"/>
    </row>
    <row r="4" spans="1:4">
      <c r="A4" s="278"/>
      <c r="B4" s="217"/>
      <c r="C4" s="217"/>
      <c r="D4" s="279"/>
    </row>
    <row r="5" spans="1:4">
      <c r="A5" s="276"/>
      <c r="B5" s="252"/>
      <c r="C5" s="252"/>
      <c r="D5" s="253"/>
    </row>
    <row r="7" spans="1:4" ht="30">
      <c r="A7" s="210" t="s">
        <v>32</v>
      </c>
      <c r="B7" s="211" t="s">
        <v>465</v>
      </c>
      <c r="C7" s="211" t="s">
        <v>466</v>
      </c>
      <c r="D7" s="211" t="s">
        <v>467</v>
      </c>
    </row>
    <row r="8" spans="1:4">
      <c r="A8" s="212" t="s">
        <v>468</v>
      </c>
      <c r="B8" s="112" t="s">
        <v>53</v>
      </c>
      <c r="C8" s="112" t="s">
        <v>54</v>
      </c>
      <c r="D8" s="112" t="s">
        <v>54</v>
      </c>
    </row>
    <row r="9" spans="1:4">
      <c r="A9" s="212" t="s">
        <v>469</v>
      </c>
      <c r="B9" s="112" t="s">
        <v>53</v>
      </c>
      <c r="C9" s="112" t="s">
        <v>53</v>
      </c>
      <c r="D9" s="112" t="s">
        <v>53</v>
      </c>
    </row>
    <row r="10" spans="1:4">
      <c r="A10" s="212" t="s">
        <v>470</v>
      </c>
      <c r="B10" s="112" t="s">
        <v>53</v>
      </c>
      <c r="C10" s="112" t="s">
        <v>54</v>
      </c>
      <c r="D10" s="112" t="s">
        <v>54</v>
      </c>
    </row>
    <row r="11" spans="1:4">
      <c r="B11" s="213"/>
      <c r="C11" s="213"/>
      <c r="D11" s="213"/>
    </row>
    <row r="12" spans="1:4">
      <c r="A12" s="212" t="s">
        <v>471</v>
      </c>
      <c r="B12" s="112" t="s">
        <v>53</v>
      </c>
      <c r="C12" s="112" t="s">
        <v>54</v>
      </c>
      <c r="D12" s="112" t="s">
        <v>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A2:D2"/>
    <mergeCell ref="A3:D5"/>
  </mergeCells>
  <conditionalFormatting sqref="B8:D12">
    <cfRule type="cellIs" dxfId="1" priority="1" operator="equal">
      <formula>"NO HABIL"</formula>
    </cfRule>
  </conditionalFormatting>
  <conditionalFormatting sqref="B8:D12">
    <cfRule type="cellIs" dxfId="0" priority="2" operator="equal">
      <formula>"HABIL"</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ACTA DE APERTURA</vt:lpstr>
      <vt:lpstr>VERIFICACIÓN JURÍDICA</vt:lpstr>
      <vt:lpstr>VERIFICACION FINANCIERA</vt:lpstr>
      <vt:lpstr>VERIFICACIÓN TECNICA</vt:lpstr>
      <vt:lpstr>VERIFICACIÓN MUESTRAS P1</vt:lpstr>
      <vt:lpstr>VERIFICACIÓN MUESTRAS P2</vt:lpstr>
      <vt:lpstr>VERIFICACIÓN MUESTRAS P3</vt:lpstr>
      <vt:lpstr>CORREC. ARITM. GENERAL</vt:lpstr>
      <vt:lpstr>HABILITANTES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dcterms:created xsi:type="dcterms:W3CDTF">2009-02-06T14:59:26Z</dcterms:created>
  <dcterms:modified xsi:type="dcterms:W3CDTF">2022-10-14T20:31:27Z</dcterms:modified>
</cp:coreProperties>
</file>